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95" windowWidth="15480" windowHeight="7575"/>
  </bookViews>
  <sheets>
    <sheet name="Alergeny MB" sheetId="16" r:id="rId1"/>
    <sheet name="Letní" sheetId="5" state="hidden" r:id="rId2"/>
    <sheet name="Alergeny VB zelenina" sheetId="17" r:id="rId3"/>
    <sheet name="VB ovoce, byliny,houby,zmrzliny" sheetId="20" r:id="rId4"/>
  </sheets>
  <calcPr calcId="145621"/>
</workbook>
</file>

<file path=xl/calcChain.xml><?xml version="1.0" encoding="utf-8"?>
<calcChain xmlns="http://schemas.openxmlformats.org/spreadsheetml/2006/main">
  <c r="F7" i="16" l="1"/>
  <c r="H7" i="16" s="1"/>
  <c r="G7" i="16"/>
  <c r="J7" i="16" s="1"/>
  <c r="N7" i="16"/>
  <c r="Q7" i="16"/>
  <c r="S7" i="16"/>
  <c r="F8" i="16"/>
  <c r="H8" i="16" s="1"/>
  <c r="L8" i="16" s="1"/>
  <c r="G8" i="16"/>
  <c r="J8" i="16" s="1"/>
  <c r="N8" i="16"/>
  <c r="Q8" i="16"/>
  <c r="S8" i="16"/>
  <c r="F9" i="16"/>
  <c r="H9" i="16" s="1"/>
  <c r="L9" i="16" s="1"/>
  <c r="G9" i="16"/>
  <c r="J9" i="16" s="1"/>
  <c r="N9" i="16"/>
  <c r="Q9" i="16"/>
  <c r="S9" i="16"/>
  <c r="F10" i="16"/>
  <c r="H10" i="16" s="1"/>
  <c r="G10" i="16"/>
  <c r="J10" i="16" s="1"/>
  <c r="N10" i="16"/>
  <c r="Q10" i="16"/>
  <c r="S10" i="16"/>
  <c r="F11" i="16"/>
  <c r="H11" i="16" s="1"/>
  <c r="G11" i="16"/>
  <c r="J11" i="16" s="1"/>
  <c r="M11" i="16"/>
  <c r="N11" i="16" s="1"/>
  <c r="O11" i="16"/>
  <c r="F12" i="16"/>
  <c r="H12" i="16" s="1"/>
  <c r="G12" i="16"/>
  <c r="J12" i="16" s="1"/>
  <c r="N12" i="16"/>
  <c r="Q12" i="16"/>
  <c r="S12" i="16"/>
  <c r="F14" i="16"/>
  <c r="H14" i="16" s="1"/>
  <c r="G14" i="16"/>
  <c r="J14" i="16"/>
  <c r="N14" i="16"/>
  <c r="Q14" i="16"/>
  <c r="S14" i="16"/>
  <c r="F15" i="16"/>
  <c r="H15" i="16" s="1"/>
  <c r="L15" i="16" s="1"/>
  <c r="G15" i="16"/>
  <c r="J15" i="16" s="1"/>
  <c r="N15" i="16"/>
  <c r="Q15" i="16"/>
  <c r="S15" i="16"/>
  <c r="F16" i="16"/>
  <c r="H16" i="16" s="1"/>
  <c r="T16" i="16" s="1"/>
  <c r="G16" i="16"/>
  <c r="F17" i="16"/>
  <c r="H17" i="16" s="1"/>
  <c r="L17" i="16" s="1"/>
  <c r="G17" i="16"/>
  <c r="J17" i="16" s="1"/>
  <c r="N17" i="16"/>
  <c r="Q17" i="16"/>
  <c r="S17" i="16"/>
  <c r="F19" i="16"/>
  <c r="H19" i="16" s="1"/>
  <c r="G19" i="16"/>
  <c r="J19" i="16"/>
  <c r="N19" i="16"/>
  <c r="Q19" i="16"/>
  <c r="S19" i="16"/>
  <c r="F20" i="16"/>
  <c r="H20" i="16" s="1"/>
  <c r="L20" i="16" s="1"/>
  <c r="G20" i="16"/>
  <c r="J20" i="16" s="1"/>
  <c r="N20" i="16"/>
  <c r="Q20" i="16"/>
  <c r="S20" i="16"/>
  <c r="F22" i="16"/>
  <c r="H22" i="16" s="1"/>
  <c r="L22" i="16" s="1"/>
  <c r="G22" i="16"/>
  <c r="J22" i="16" s="1"/>
  <c r="N22" i="16"/>
  <c r="Q22" i="16"/>
  <c r="S22" i="16"/>
  <c r="F23" i="16"/>
  <c r="H23" i="16" s="1"/>
  <c r="G23" i="16"/>
  <c r="J23" i="16" s="1"/>
  <c r="N23" i="16"/>
  <c r="Q23" i="16"/>
  <c r="S23" i="16"/>
  <c r="F24" i="16"/>
  <c r="H24" i="16" s="1"/>
  <c r="G24" i="16"/>
  <c r="J24" i="16" s="1"/>
  <c r="N24" i="16"/>
  <c r="Q24" i="16"/>
  <c r="S24" i="16"/>
  <c r="F25" i="16"/>
  <c r="H25" i="16" s="1"/>
  <c r="G25" i="16"/>
  <c r="J25" i="16" s="1"/>
  <c r="N25" i="16"/>
  <c r="Q25" i="16"/>
  <c r="S25" i="16"/>
  <c r="F26" i="16"/>
  <c r="H26" i="16" s="1"/>
  <c r="L26" i="16" s="1"/>
  <c r="G26" i="16"/>
  <c r="J26" i="16" s="1"/>
  <c r="N26" i="16"/>
  <c r="Q26" i="16"/>
  <c r="S26" i="16"/>
  <c r="F27" i="16"/>
  <c r="H27" i="16" s="1"/>
  <c r="G27" i="16"/>
  <c r="J27" i="16" s="1"/>
  <c r="F28" i="16"/>
  <c r="H28" i="16" s="1"/>
  <c r="G28" i="16"/>
  <c r="J28" i="16" s="1"/>
  <c r="N28" i="16"/>
  <c r="Q28" i="16"/>
  <c r="S28" i="16"/>
  <c r="F29" i="16"/>
  <c r="H29" i="16" s="1"/>
  <c r="T29" i="16" s="1"/>
  <c r="G29" i="16"/>
  <c r="F30" i="16"/>
  <c r="H30" i="16" s="1"/>
  <c r="L30" i="16" s="1"/>
  <c r="G30" i="16"/>
  <c r="J30" i="16" s="1"/>
  <c r="N30" i="16"/>
  <c r="Q30" i="16"/>
  <c r="S30" i="16"/>
  <c r="F31" i="16"/>
  <c r="H31" i="16" s="1"/>
  <c r="T31" i="16" s="1"/>
  <c r="G31" i="16"/>
  <c r="F32" i="16"/>
  <c r="H32" i="16" s="1"/>
  <c r="L32" i="16" s="1"/>
  <c r="G32" i="16"/>
  <c r="J32" i="16" s="1"/>
  <c r="N32" i="16"/>
  <c r="Q32" i="16"/>
  <c r="S32" i="16"/>
  <c r="F33" i="16"/>
  <c r="H33" i="16" s="1"/>
  <c r="G33" i="16"/>
  <c r="J33" i="16" s="1"/>
  <c r="N33" i="16"/>
  <c r="Q33" i="16"/>
  <c r="S33" i="16"/>
  <c r="F34" i="16"/>
  <c r="H34" i="16" s="1"/>
  <c r="G34" i="16"/>
  <c r="J34" i="16" s="1"/>
  <c r="N34" i="16"/>
  <c r="Q34" i="16"/>
  <c r="S34" i="16"/>
  <c r="F35" i="16"/>
  <c r="H35" i="16" s="1"/>
  <c r="L35" i="16" s="1"/>
  <c r="G35" i="16"/>
  <c r="J35" i="16" s="1"/>
  <c r="N35" i="16"/>
  <c r="Q35" i="16"/>
  <c r="S35" i="16"/>
  <c r="F36" i="16"/>
  <c r="H36" i="16" s="1"/>
  <c r="L36" i="16" s="1"/>
  <c r="G36" i="16"/>
  <c r="J36" i="16" s="1"/>
  <c r="N36" i="16"/>
  <c r="Q36" i="16"/>
  <c r="S36" i="16"/>
  <c r="F37" i="16"/>
  <c r="H37" i="16" s="1"/>
  <c r="G37" i="16"/>
  <c r="J37" i="16" s="1"/>
  <c r="N37" i="16"/>
  <c r="Q37" i="16"/>
  <c r="S37" i="16"/>
  <c r="F38" i="16"/>
  <c r="H38" i="16" s="1"/>
  <c r="G38" i="16"/>
  <c r="J38" i="16" s="1"/>
  <c r="N38" i="16"/>
  <c r="Q38" i="16"/>
  <c r="S38" i="16"/>
  <c r="F39" i="16"/>
  <c r="H39" i="16" s="1"/>
  <c r="L39" i="16" s="1"/>
  <c r="G39" i="16"/>
  <c r="J39" i="16" s="1"/>
  <c r="N39" i="16"/>
  <c r="Q39" i="16"/>
  <c r="S39" i="16"/>
  <c r="F40" i="16"/>
  <c r="H40" i="16" s="1"/>
  <c r="T40" i="16" s="1"/>
  <c r="G40" i="16"/>
  <c r="F41" i="16"/>
  <c r="H41" i="16" s="1"/>
  <c r="T41" i="16" s="1"/>
  <c r="G41" i="16"/>
  <c r="F46" i="16"/>
  <c r="H46" i="16" s="1"/>
  <c r="L46" i="16" s="1"/>
  <c r="G46" i="16"/>
  <c r="J46" i="16" s="1"/>
  <c r="N46" i="16"/>
  <c r="Q46" i="16"/>
  <c r="S46" i="16"/>
  <c r="F48" i="16"/>
  <c r="H48" i="16" s="1"/>
  <c r="G48" i="16"/>
  <c r="J48" i="16" s="1"/>
  <c r="N48" i="16"/>
  <c r="Q48" i="16"/>
  <c r="S48" i="16"/>
  <c r="F49" i="16"/>
  <c r="H49" i="16" s="1"/>
  <c r="G49" i="16"/>
  <c r="J49" i="16"/>
  <c r="N49" i="16"/>
  <c r="Q49" i="16"/>
  <c r="S49" i="16"/>
  <c r="F50" i="16"/>
  <c r="H50" i="16" s="1"/>
  <c r="L50" i="16" s="1"/>
  <c r="G50" i="16"/>
  <c r="J50" i="16" s="1"/>
  <c r="N50" i="16"/>
  <c r="Q50" i="16"/>
  <c r="S50" i="16"/>
  <c r="Q11" i="16" l="1"/>
  <c r="S11" i="16"/>
  <c r="L27" i="16"/>
  <c r="T27" i="16"/>
  <c r="L25" i="16"/>
  <c r="T25" i="16"/>
  <c r="L48" i="16"/>
  <c r="T48" i="16"/>
  <c r="L38" i="16"/>
  <c r="T38" i="16"/>
  <c r="L34" i="16"/>
  <c r="T34" i="16"/>
  <c r="L24" i="16"/>
  <c r="T24" i="16"/>
  <c r="L19" i="16"/>
  <c r="T19" i="16"/>
  <c r="L12" i="16"/>
  <c r="T12" i="16"/>
  <c r="L10" i="16"/>
  <c r="T10" i="16"/>
  <c r="L49" i="16"/>
  <c r="T49" i="16"/>
  <c r="L37" i="16"/>
  <c r="T37" i="16"/>
  <c r="L33" i="16"/>
  <c r="T33" i="16"/>
  <c r="L23" i="16"/>
  <c r="T23" i="16"/>
  <c r="L28" i="16"/>
  <c r="T28" i="16"/>
  <c r="L14" i="16"/>
  <c r="T14" i="16"/>
  <c r="L11" i="16"/>
  <c r="T11" i="16"/>
  <c r="L7" i="16"/>
  <c r="T7" i="16"/>
  <c r="T46" i="16"/>
  <c r="T36" i="16"/>
  <c r="T32" i="16"/>
  <c r="T50" i="16"/>
  <c r="T39" i="16"/>
  <c r="T35" i="16"/>
  <c r="T30" i="16"/>
  <c r="T26" i="16"/>
  <c r="T22" i="16"/>
  <c r="T17" i="16"/>
  <c r="T9" i="16"/>
  <c r="T20" i="16"/>
  <c r="T15" i="16"/>
  <c r="T8" i="16"/>
</calcChain>
</file>

<file path=xl/sharedStrings.xml><?xml version="1.0" encoding="utf-8"?>
<sst xmlns="http://schemas.openxmlformats.org/spreadsheetml/2006/main" count="2096" uniqueCount="331">
  <si>
    <t>Šířka fólie</t>
  </si>
  <si>
    <t>Tl. Fólie</t>
  </si>
  <si>
    <t>Raport</t>
  </si>
  <si>
    <t>Výrobek</t>
  </si>
  <si>
    <t>Porek (300 g)</t>
  </si>
  <si>
    <t>Váha výrobku</t>
  </si>
  <si>
    <t>MIN</t>
  </si>
  <si>
    <t>MAX</t>
  </si>
  <si>
    <t>Pod svíčkovou - sloupek (350 g)</t>
  </si>
  <si>
    <t>S kukuřicí (350 g)</t>
  </si>
  <si>
    <t>Růžičková kapusta (350 g)</t>
  </si>
  <si>
    <t>S játrovými knedlíčky (350 g)</t>
  </si>
  <si>
    <t>Švestky půlené (350 g)</t>
  </si>
  <si>
    <t>Pod svíčkovou kostka (350 g)</t>
  </si>
  <si>
    <t>Polévková (350 g)</t>
  </si>
  <si>
    <t>%</t>
  </si>
  <si>
    <t>Současné nastavení váhy</t>
  </si>
  <si>
    <t>Správně</t>
  </si>
  <si>
    <t>Pod</t>
  </si>
  <si>
    <t xml:space="preserve">Nad </t>
  </si>
  <si>
    <t>Průměr</t>
  </si>
  <si>
    <t>Současné výsledky při výrobě</t>
  </si>
  <si>
    <t xml:space="preserve"> 6 % odchylka</t>
  </si>
  <si>
    <t>Váha výrobku, obalu</t>
  </si>
  <si>
    <t>Název:</t>
  </si>
  <si>
    <t>Čas</t>
  </si>
  <si>
    <t>Nad</t>
  </si>
  <si>
    <t>Složení</t>
  </si>
  <si>
    <t>Zásah technika - čas,důvod zásahu</t>
  </si>
  <si>
    <t>Mrkev</t>
  </si>
  <si>
    <t>Květák</t>
  </si>
  <si>
    <t>Kukuřice</t>
  </si>
  <si>
    <t>Hrášek</t>
  </si>
  <si>
    <t>Správně (%)</t>
  </si>
  <si>
    <t>Pod (%)</t>
  </si>
  <si>
    <t>Nad (%)</t>
  </si>
  <si>
    <t>Složení směsi</t>
  </si>
  <si>
    <t>Letní</t>
  </si>
  <si>
    <t>Nastavení: 333 g (5,79 %) až 368 g (4,19%)</t>
  </si>
  <si>
    <t>Brokolice</t>
  </si>
  <si>
    <t xml:space="preserve">Celkem </t>
  </si>
  <si>
    <t>Špenát DIONE (450 g)</t>
  </si>
  <si>
    <t>ZP-Selská (400 g)</t>
  </si>
  <si>
    <t>ZP-S rýží (350 g)</t>
  </si>
  <si>
    <t>ZP-Špecle s hříbky (400 g)</t>
  </si>
  <si>
    <t xml:space="preserve">Šířka </t>
  </si>
  <si>
    <t>tl.</t>
  </si>
  <si>
    <t>Váha                 1 sáčku</t>
  </si>
  <si>
    <t>Váha vč. obalu</t>
  </si>
  <si>
    <t>Špenát ochucený DIONE (400 g)</t>
  </si>
  <si>
    <t>Špenát listový DIONE ( 400g)</t>
  </si>
  <si>
    <t>Špenát DIONE (450 g) krabička</t>
  </si>
  <si>
    <t>Špenát listový ochucený (400g)krabička</t>
  </si>
  <si>
    <t>Špenát listový řezaný (400g) krabička</t>
  </si>
  <si>
    <t>ASIE Dione 20x350g</t>
  </si>
  <si>
    <t>8594049212217</t>
  </si>
  <si>
    <t>Baby směs Dione 27x350g</t>
  </si>
  <si>
    <t>8594049211692</t>
  </si>
  <si>
    <t>Borůvky Dione 8x200g</t>
  </si>
  <si>
    <t>8594049211098</t>
  </si>
  <si>
    <t>8594049210770</t>
  </si>
  <si>
    <t>Brokolicový krém Dione 10x450g</t>
  </si>
  <si>
    <t>Bramborová s hříbky Dione 20x350g</t>
  </si>
  <si>
    <t>8594049220045</t>
  </si>
  <si>
    <t>Bretaňská Dione 8x350g</t>
  </si>
  <si>
    <t>8594049212118</t>
  </si>
  <si>
    <t>Brokolice Dione 6x350g</t>
  </si>
  <si>
    <t>8594049213054</t>
  </si>
  <si>
    <t>Český hrášek Dione 18y350g</t>
  </si>
  <si>
    <t>8594049213788</t>
  </si>
  <si>
    <t>Čínská Dione 8x350g</t>
  </si>
  <si>
    <t>8594049212378</t>
  </si>
  <si>
    <t>Exclusive Julienne Dione 20x350g</t>
  </si>
  <si>
    <t>8594049210602</t>
  </si>
  <si>
    <t>Exclusive polévková Dione 20x350g</t>
  </si>
  <si>
    <t>8594049218035</t>
  </si>
  <si>
    <t>ZP-Fit-line s kuř.masem 12x400g</t>
  </si>
  <si>
    <t>8594049212613</t>
  </si>
  <si>
    <t>Francouzská Dione 20x350g</t>
  </si>
  <si>
    <t>8594049212231</t>
  </si>
  <si>
    <t>Hrášek s mrkví Dione 27x350g</t>
  </si>
  <si>
    <t>8594049212095</t>
  </si>
  <si>
    <t>Hráškový krém Dione 10x450g</t>
  </si>
  <si>
    <t>8594049210756</t>
  </si>
  <si>
    <t>ZP-ITALSKÁ s kuřecím masem 10x400g</t>
  </si>
  <si>
    <t>8594049212590</t>
  </si>
  <si>
    <t>Jahody Dione 10x350g</t>
  </si>
  <si>
    <t>8594049211357</t>
  </si>
  <si>
    <t>Kapusta řezaná Dione 8x450g</t>
  </si>
  <si>
    <t>8594049210527</t>
  </si>
  <si>
    <t>Kukuřice jemná Dione 18x350g</t>
  </si>
  <si>
    <t>8594049213375</t>
  </si>
  <si>
    <t>Lečo Dione 20x350g</t>
  </si>
  <si>
    <t>8594049218059</t>
  </si>
  <si>
    <t>Lesní směs Dione 8x200g</t>
  </si>
  <si>
    <t>8594049211173</t>
  </si>
  <si>
    <t>Letní Dione 10x350g</t>
  </si>
  <si>
    <t>8594049212453</t>
  </si>
  <si>
    <t>Listový šp. Řezaný porce Dione 20x400g</t>
  </si>
  <si>
    <t>8594049210640</t>
  </si>
  <si>
    <t>Maliny Dione 8x200g</t>
  </si>
  <si>
    <t>8594049211074</t>
  </si>
  <si>
    <t>Mexická s brokolicí Dione 10x350g</t>
  </si>
  <si>
    <t>8594049210817</t>
  </si>
  <si>
    <t>ZP-Mexická s kuř. Masem 12x400g</t>
  </si>
  <si>
    <t>8594049212637</t>
  </si>
  <si>
    <t>Alergeny dle směrnice 200/89 ES od 13.12.2014 směrnicí 1169/2011 EU - Allergens regulation No. 1169/2011 EU from 13.12.2014</t>
  </si>
  <si>
    <t>NÁZEV ALERGENU</t>
  </si>
  <si>
    <t>1. Obiloviny obsahující lepek</t>
  </si>
  <si>
    <t>2. korýši</t>
  </si>
  <si>
    <t>3. vejce</t>
  </si>
  <si>
    <t>4. ryby</t>
  </si>
  <si>
    <t>5 podzemnice olejná (arašídy)</t>
  </si>
  <si>
    <t>6. sójové boby (sója)</t>
  </si>
  <si>
    <t>7. mléko</t>
  </si>
  <si>
    <t>8. skořápkové plody</t>
  </si>
  <si>
    <t>9. celer</t>
  </si>
  <si>
    <t>10. hořčice</t>
  </si>
  <si>
    <t>11. sezamová semena (sezam)</t>
  </si>
  <si>
    <t>12. oxid siřičitý a siřičitany</t>
  </si>
  <si>
    <t>13. vlčí bob (lupina)</t>
  </si>
  <si>
    <t>NAME OF ALLERGENS</t>
  </si>
  <si>
    <t>1. Cereals containing gluten</t>
  </si>
  <si>
    <t>2. Crustaceans</t>
  </si>
  <si>
    <t>3. Eggs</t>
  </si>
  <si>
    <t>4. Fish</t>
  </si>
  <si>
    <t>5 Peanuts</t>
  </si>
  <si>
    <t>6. Soybeans</t>
  </si>
  <si>
    <t>7. Milk</t>
  </si>
  <si>
    <t>8. Nuts</t>
  </si>
  <si>
    <t>9. Celery</t>
  </si>
  <si>
    <t>10. Mustard</t>
  </si>
  <si>
    <t>11. Sesame seeds</t>
  </si>
  <si>
    <t>12. Sulphur dioxite</t>
  </si>
  <si>
    <t>13. Lupin</t>
  </si>
  <si>
    <t>ne</t>
  </si>
  <si>
    <t>ANO</t>
  </si>
  <si>
    <t>Výrobek MO</t>
  </si>
  <si>
    <r>
      <rPr>
        <b/>
        <sz val="35"/>
        <color theme="1"/>
        <rFont val="Calibri"/>
        <family val="2"/>
        <charset val="238"/>
        <scheme val="minor"/>
      </rPr>
      <t xml:space="preserve">AGRIMEX Vestec    </t>
    </r>
    <r>
      <rPr>
        <sz val="28"/>
        <color theme="1"/>
        <rFont val="Calibri"/>
        <family val="2"/>
        <charset val="238"/>
        <scheme val="minor"/>
      </rPr>
      <t xml:space="preserve">                                           Hlavní 199, Panenské Břežany</t>
    </r>
  </si>
  <si>
    <t>EAN výrobku</t>
  </si>
  <si>
    <t>Výrobek VO</t>
  </si>
  <si>
    <t>8594049219964</t>
  </si>
  <si>
    <t>8594049212392</t>
  </si>
  <si>
    <t>8594049213405</t>
  </si>
  <si>
    <t>8594049213115</t>
  </si>
  <si>
    <t>8594049213153</t>
  </si>
  <si>
    <t>8594049211739</t>
  </si>
  <si>
    <t>8594049212033</t>
  </si>
  <si>
    <t>8594049217380</t>
  </si>
  <si>
    <t>8594049217359</t>
  </si>
  <si>
    <t>8594049212781</t>
  </si>
  <si>
    <t>8594049217731</t>
  </si>
  <si>
    <t>8594049217694</t>
  </si>
  <si>
    <t>8594049217717</t>
  </si>
  <si>
    <t>8594049213740</t>
  </si>
  <si>
    <t>8594049212170</t>
  </si>
  <si>
    <t>8594049212415</t>
  </si>
  <si>
    <t>8594049213481</t>
  </si>
  <si>
    <t>BROKOLICE RŮŽIČKY Dione Premium 3x2,5kg</t>
  </si>
  <si>
    <t>8594049216130</t>
  </si>
  <si>
    <t>CIBULE KOSTKA A 4x2,5kg</t>
  </si>
  <si>
    <t>8594049216574</t>
  </si>
  <si>
    <t>ČESNEK CELÝ 10x1kg</t>
  </si>
  <si>
    <t>8594049211494</t>
  </si>
  <si>
    <t>FAZOLOVÉ LUSKY CELÉ Dione Premium 3x2,5kg</t>
  </si>
  <si>
    <t>8594049216604</t>
  </si>
  <si>
    <t>FAZOLOVÉ LUSKY ŘEZY A 4x2,5kg</t>
  </si>
  <si>
    <t>8594049216079</t>
  </si>
  <si>
    <t>HRÁŠEK Dione Premium 4x2,5kg</t>
  </si>
  <si>
    <t>8594049216666</t>
  </si>
  <si>
    <t>HRÁŠEK A 4x2,5kg</t>
  </si>
  <si>
    <t>8594049216093</t>
  </si>
  <si>
    <t>KAPUSTA ŘEZY A 4x2,5kg</t>
  </si>
  <si>
    <t>8594049217335</t>
  </si>
  <si>
    <t>KAPUSTA SYPANÁ A 3x2,5kg</t>
  </si>
  <si>
    <t>8594049216475</t>
  </si>
  <si>
    <t>KAPUSTA RŮŽIČKOVÁ 10x1kg</t>
  </si>
  <si>
    <t>8594049212576</t>
  </si>
  <si>
    <t>KUKUŘICE KLASY Dione 22ks</t>
  </si>
  <si>
    <t>8594049213191</t>
  </si>
  <si>
    <t>KUKUŘICE Dione Premium 4x2,5kg</t>
  </si>
  <si>
    <t>8594049216642</t>
  </si>
  <si>
    <t>KUKUŘICE A 4x2,5kg</t>
  </si>
  <si>
    <t>8594049216055</t>
  </si>
  <si>
    <t>KVĚTÁK A 3x2,5kg</t>
  </si>
  <si>
    <t>8594049216178</t>
  </si>
  <si>
    <t>MRKEV DUO A 3x2,5kg</t>
  </si>
  <si>
    <t>8594049211661</t>
  </si>
  <si>
    <t>MRKEV KOSTKA A 4x2,5kg</t>
  </si>
  <si>
    <t>8594049216031</t>
  </si>
  <si>
    <t>MRKEV MLADÁ Dione Premium 4x2,5kg</t>
  </si>
  <si>
    <t>8594049216628</t>
  </si>
  <si>
    <t>MRKEV MLADÁ A 4x2,5kg</t>
  </si>
  <si>
    <t>8594049216253</t>
  </si>
  <si>
    <t>MRKEV ORIENTOVANÝ ŘEZ 3x2,5kg</t>
  </si>
  <si>
    <t>08594049213702</t>
  </si>
  <si>
    <t>MRKEV SLOUPEK 4x2,5kg</t>
  </si>
  <si>
    <t>08594049216727</t>
  </si>
  <si>
    <t>PAPRIKA TŘÍ BAREV Dione Premium 4x2,5kg</t>
  </si>
  <si>
    <t>8594049216338</t>
  </si>
  <si>
    <t>PÓREK A 3x2,5kg</t>
  </si>
  <si>
    <t>8594049216116</t>
  </si>
  <si>
    <t>ŠPENÁT LISTOVÝ Dione Premium 4x2,5kg</t>
  </si>
  <si>
    <t>8594049216581</t>
  </si>
  <si>
    <t>ŠPENÁT ŘEZANÝ A 4x2,5kg</t>
  </si>
  <si>
    <t>8594049210541</t>
  </si>
  <si>
    <t>ŠPENÁT SEKANÝ 4x2,5kg</t>
  </si>
  <si>
    <t>8594049212712</t>
  </si>
  <si>
    <t>ŠPENÁT A 4x2,5kg</t>
  </si>
  <si>
    <t>8594049216017</t>
  </si>
  <si>
    <t>ASIE A 4x2,5kg</t>
  </si>
  <si>
    <t>8594049215157</t>
  </si>
  <si>
    <t>BABY směs Dione Premium 4x2,5kg</t>
  </si>
  <si>
    <t>8594049212736</t>
  </si>
  <si>
    <t>BRAMBOROVÁ S HŘÍBKY A 4x2,5kg</t>
  </si>
  <si>
    <t>8594049219353</t>
  </si>
  <si>
    <t>BRETAŇSKÁ Dione Premium 3x2,5kg</t>
  </si>
  <si>
    <t>8594049215058</t>
  </si>
  <si>
    <t>COUNTRY A 4x2,5kg</t>
  </si>
  <si>
    <t>8594049215133</t>
  </si>
  <si>
    <t>ČESKÁ ZELENINOVÁ SMĚS 9dílná Dione Premium 4x2,5kg</t>
  </si>
  <si>
    <t>8594049213177</t>
  </si>
  <si>
    <t>ČÍNSKÁ Dione Premium 4x2,5kg</t>
  </si>
  <si>
    <t>8594049215218</t>
  </si>
  <si>
    <t>EUREST MIX 4x2,5kg</t>
  </si>
  <si>
    <t>8594049217441</t>
  </si>
  <si>
    <t>EXCLUSIVE POLÉVKOVÁ Dione Premium 4x2,5kg</t>
  </si>
  <si>
    <t>8594049215430</t>
  </si>
  <si>
    <t>FRANCOUZSKÁ A 4x2,5kg</t>
  </si>
  <si>
    <t>8594049215096</t>
  </si>
  <si>
    <t>HRÁŠEK S MRKVÍ A 4x2,5kg</t>
  </si>
  <si>
    <t>8594049215256</t>
  </si>
  <si>
    <t>JARNÍ A 4x2,5kg</t>
  </si>
  <si>
    <t>8594049215119</t>
  </si>
  <si>
    <t>JULIENNE Dione Premium 4x2,5kg</t>
  </si>
  <si>
    <t>8594049217519</t>
  </si>
  <si>
    <t>LEČO A 4x2,5kg</t>
  </si>
  <si>
    <t>8594049215072</t>
  </si>
  <si>
    <t>POLÉVKOVÁ A 4x2,5kg</t>
  </si>
  <si>
    <t>8594049215171</t>
  </si>
  <si>
    <t>RATATOUILLE Dione Premium 4x2,5kg</t>
  </si>
  <si>
    <t>8594049216376</t>
  </si>
  <si>
    <t>S BROKOLICÍ A 3x2,5kg</t>
  </si>
  <si>
    <t>8594049215355</t>
  </si>
  <si>
    <t>S KUKUŘICÍ A 4x2,5kg</t>
  </si>
  <si>
    <t>8594049215034</t>
  </si>
  <si>
    <t>SVÍČKOVÁ SLOUPEK A 4x2,5kg</t>
  </si>
  <si>
    <t>8594049215393</t>
  </si>
  <si>
    <t>SVÍČKOVÁ A 4x2,5kg</t>
  </si>
  <si>
    <t>8594049215010</t>
  </si>
  <si>
    <t>V.I.P. Dione Premium 4x2,5kg</t>
  </si>
  <si>
    <t>8594049215331</t>
  </si>
  <si>
    <t>WOK MIX A 4x2,5kg</t>
  </si>
  <si>
    <t>8594049211647</t>
  </si>
  <si>
    <t>ZP-ŠPECLE S HŘÍBKY 4x2,5kg - suchohřib řezy</t>
  </si>
  <si>
    <t>8594049213627</t>
  </si>
  <si>
    <t>ANANAS A 4x2,5kg</t>
  </si>
  <si>
    <t>8594049217533</t>
  </si>
  <si>
    <t>BORŮVKY Dione Premium 4x2,5kg</t>
  </si>
  <si>
    <t>8594049214099</t>
  </si>
  <si>
    <t>BRUSINKA velkoplodá (klikva) 5x1kg</t>
  </si>
  <si>
    <t>8594049210220</t>
  </si>
  <si>
    <t>JABLKO KOSTKA A 4x2,5kg</t>
  </si>
  <si>
    <t>8594049214198</t>
  </si>
  <si>
    <t>JAHODY Dione Premium 4x2,5kg</t>
  </si>
  <si>
    <t>8594049214013</t>
  </si>
  <si>
    <t>JAHODY PLÁTEK A 4x2,5kg</t>
  </si>
  <si>
    <t>8594049214174</t>
  </si>
  <si>
    <t>JAHODY A 4x2,5kg</t>
  </si>
  <si>
    <t>8594049218103</t>
  </si>
  <si>
    <t>LESNÍ SMĚS Dione Premium 4x2,5kg</t>
  </si>
  <si>
    <t>8594049214150</t>
  </si>
  <si>
    <t>MALINY Dione Premium 4x2,5kg</t>
  </si>
  <si>
    <t>8594049214051</t>
  </si>
  <si>
    <t>MALINY 4x2,5kg</t>
  </si>
  <si>
    <t>8594049211418</t>
  </si>
  <si>
    <t>MANGO A 5x1kg</t>
  </si>
  <si>
    <t>8594049211456</t>
  </si>
  <si>
    <t>MERUŇKY PŮLENÉ A 4x2,5kg</t>
  </si>
  <si>
    <t>8594049214235</t>
  </si>
  <si>
    <t>OSTRUŽINY A 4x2,5kg</t>
  </si>
  <si>
    <t>8594049214075</t>
  </si>
  <si>
    <t>REBARBORA ŘEZY A 4x2,5kg</t>
  </si>
  <si>
    <t>8594049210503</t>
  </si>
  <si>
    <t>RYBÍZ ČERNÝ 4x2,5kg</t>
  </si>
  <si>
    <t>8594049212552</t>
  </si>
  <si>
    <t>RYBÍZ ČERVENÝ A 4x2,5kg</t>
  </si>
  <si>
    <t>8594049214136</t>
  </si>
  <si>
    <t>ŠVESTKY PŮLENÉ A 4x2,5kg</t>
  </si>
  <si>
    <t>8594049214037</t>
  </si>
  <si>
    <t>VIŠNĚ ODPECKOVANÉ A 4x2,5kg</t>
  </si>
  <si>
    <t>8594049214112</t>
  </si>
  <si>
    <t>ZAHRADNÍ SMĚS A 4x2,5kg</t>
  </si>
  <si>
    <t>08594049210343</t>
  </si>
  <si>
    <t>BAZALKA 5x1kg</t>
  </si>
  <si>
    <t>8594049211517</t>
  </si>
  <si>
    <t>PAŽITKA 5x1kg</t>
  </si>
  <si>
    <t>8594049211470</t>
  </si>
  <si>
    <t>PETRŽEL NAŤ 5x1kg</t>
  </si>
  <si>
    <t>8594049220076</t>
  </si>
  <si>
    <t>H_ŽAMPIONY PLÁTEK 20-80mm A 4x2,5kg</t>
  </si>
  <si>
    <t>8594049210565</t>
  </si>
  <si>
    <t>H_ŽAMPIONY PLÁTEK A 3x2,5kg</t>
  </si>
  <si>
    <t>8594049216314</t>
  </si>
  <si>
    <t>H_HŘIB HNĚDÝ Dione 10x200g</t>
  </si>
  <si>
    <t>8594049210404</t>
  </si>
  <si>
    <t>H_LIŠKA OBECNÁ Dione 10x200g</t>
  </si>
  <si>
    <t>8594049210787</t>
  </si>
  <si>
    <t>H_HOUBOVÁ SMĚS A 5x1kg</t>
  </si>
  <si>
    <t>8594049215409</t>
  </si>
  <si>
    <t>BORŮVKY V ČOKOLÁDĚ Dione 45x60ml</t>
  </si>
  <si>
    <t>8594049211548</t>
  </si>
  <si>
    <t>BRUSINKOVÁ DŘEŇ Dione 20x80g</t>
  </si>
  <si>
    <t>8594049210626</t>
  </si>
  <si>
    <t>JAHODOVÁ DŘEŇ Dione 20x80g</t>
  </si>
  <si>
    <t>8594049211319</t>
  </si>
  <si>
    <t>JAHODOVÁ DŘEŇ s banánem Dione 20x80g</t>
  </si>
  <si>
    <t>8594049210664</t>
  </si>
  <si>
    <t>JAHODY DĚLENÉ S CUKREM Dione 12x200g</t>
  </si>
  <si>
    <t>8594049210022</t>
  </si>
  <si>
    <t>JAHODY V ČOKOLÁDĚ Dione 45x60ml</t>
  </si>
  <si>
    <t>8594049213429</t>
  </si>
  <si>
    <t>MALINOVÁ DŘEŇ Dione 20x80g</t>
  </si>
  <si>
    <t>8594049220106</t>
  </si>
  <si>
    <t>MALINY V ČOKOLÁDĚ Dione 45x60ml</t>
  </si>
  <si>
    <t>8594049219988</t>
  </si>
  <si>
    <t>PRAVÁ JAHODOVÁ DŘEŇ Dione 45x60ml</t>
  </si>
  <si>
    <t>8594049220007</t>
  </si>
  <si>
    <t>EAN  výrobek</t>
  </si>
  <si>
    <r>
      <rPr>
        <b/>
        <sz val="35"/>
        <color theme="1"/>
        <rFont val="Calibri"/>
        <family val="2"/>
        <charset val="238"/>
        <scheme val="minor"/>
      </rPr>
      <t xml:space="preserve">AGRIMEX Vestec    </t>
    </r>
    <r>
      <rPr>
        <sz val="28"/>
        <color theme="1"/>
        <rFont val="Calibri"/>
        <family val="2"/>
        <charset val="238"/>
        <scheme val="minor"/>
      </rPr>
      <t xml:space="preserve">                                                                    Hlavní 199, Panenské Břežany</t>
    </r>
  </si>
  <si>
    <t>Alergeny dle směrnice 200/89 ES od 13.12.2014 směrnicí 1169/2011 EU                                                  Allergens regulation No. 1169/2011 EU from 13.12.2014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</si>
</sst>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sz val="2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CE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8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20"/>
      <name val="Arial"/>
      <family val="2"/>
      <charset val="238"/>
    </font>
    <font>
      <b/>
      <sz val="35"/>
      <color theme="1"/>
      <name val="Calibri"/>
      <family val="2"/>
      <charset val="238"/>
      <scheme val="minor"/>
    </font>
    <font>
      <b/>
      <sz val="4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28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10" xfId="0" applyBorder="1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0" fillId="0" borderId="0" xfId="0" applyBorder="1"/>
    <xf numFmtId="0" fontId="10" fillId="4" borderId="1" xfId="0" applyFont="1" applyFill="1" applyBorder="1"/>
    <xf numFmtId="0" fontId="0" fillId="0" borderId="2" xfId="0" applyBorder="1"/>
    <xf numFmtId="0" fontId="2" fillId="0" borderId="0" xfId="0" applyFont="1"/>
    <xf numFmtId="0" fontId="0" fillId="0" borderId="0" xfId="0" applyFill="1" applyBorder="1"/>
    <xf numFmtId="0" fontId="0" fillId="0" borderId="1" xfId="0" applyFill="1" applyBorder="1"/>
    <xf numFmtId="4" fontId="10" fillId="4" borderId="2" xfId="0" applyNumberFormat="1" applyFont="1" applyFill="1" applyBorder="1"/>
    <xf numFmtId="0" fontId="10" fillId="4" borderId="4" xfId="0" applyFont="1" applyFill="1" applyBorder="1"/>
    <xf numFmtId="0" fontId="0" fillId="0" borderId="4" xfId="0" applyBorder="1"/>
    <xf numFmtId="0" fontId="0" fillId="0" borderId="14" xfId="0" applyBorder="1"/>
    <xf numFmtId="0" fontId="0" fillId="0" borderId="16" xfId="0" applyBorder="1"/>
    <xf numFmtId="0" fontId="0" fillId="0" borderId="9" xfId="0" applyBorder="1"/>
    <xf numFmtId="0" fontId="0" fillId="0" borderId="11" xfId="0" applyBorder="1"/>
    <xf numFmtId="0" fontId="10" fillId="4" borderId="36" xfId="0" applyFont="1" applyFill="1" applyBorder="1"/>
    <xf numFmtId="4" fontId="10" fillId="4" borderId="37" xfId="0" applyNumberFormat="1" applyFont="1" applyFill="1" applyBorder="1"/>
    <xf numFmtId="0" fontId="10" fillId="4" borderId="38" xfId="0" applyFont="1" applyFill="1" applyBorder="1"/>
    <xf numFmtId="0" fontId="0" fillId="0" borderId="38" xfId="0" applyBorder="1"/>
    <xf numFmtId="0" fontId="0" fillId="0" borderId="5" xfId="0" applyBorder="1"/>
    <xf numFmtId="0" fontId="0" fillId="0" borderId="36" xfId="0" applyBorder="1"/>
    <xf numFmtId="0" fontId="0" fillId="0" borderId="34" xfId="0" applyBorder="1"/>
    <xf numFmtId="0" fontId="0" fillId="0" borderId="39" xfId="0" applyBorder="1"/>
    <xf numFmtId="0" fontId="0" fillId="0" borderId="40" xfId="0" applyBorder="1"/>
    <xf numFmtId="0" fontId="0" fillId="0" borderId="35" xfId="0" applyBorder="1" applyAlignment="1">
      <alignment horizontal="center" vertic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/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/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/>
    <xf numFmtId="0" fontId="0" fillId="0" borderId="1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/>
    <xf numFmtId="0" fontId="0" fillId="0" borderId="5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9" fontId="0" fillId="0" borderId="1" xfId="0" applyNumberFormat="1" applyBorder="1"/>
    <xf numFmtId="0" fontId="1" fillId="0" borderId="0" xfId="0" applyFont="1"/>
    <xf numFmtId="0" fontId="1" fillId="0" borderId="0" xfId="0" applyFont="1" applyFill="1" applyBorder="1"/>
    <xf numFmtId="9" fontId="0" fillId="0" borderId="1" xfId="0" applyNumberFormat="1" applyFill="1" applyBorder="1"/>
    <xf numFmtId="0" fontId="0" fillId="0" borderId="45" xfId="0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" fontId="5" fillId="0" borderId="37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 vertical="center"/>
    </xf>
    <xf numFmtId="1" fontId="5" fillId="2" borderId="38" xfId="0" applyNumberFormat="1" applyFont="1" applyFill="1" applyBorder="1" applyAlignment="1">
      <alignment horizontal="right" vertical="center" wrapText="1"/>
    </xf>
    <xf numFmtId="164" fontId="6" fillId="0" borderId="38" xfId="0" applyNumberFormat="1" applyFont="1" applyBorder="1" applyAlignment="1">
      <alignment horizontal="right" vertical="center" wrapText="1"/>
    </xf>
    <xf numFmtId="1" fontId="5" fillId="0" borderId="38" xfId="0" applyNumberFormat="1" applyFont="1" applyBorder="1" applyAlignment="1">
      <alignment horizontal="right" vertical="center"/>
    </xf>
    <xf numFmtId="164" fontId="6" fillId="0" borderId="38" xfId="0" applyNumberFormat="1" applyFont="1" applyBorder="1" applyAlignment="1">
      <alignment horizontal="right" vertical="center"/>
    </xf>
    <xf numFmtId="0" fontId="5" fillId="0" borderId="38" xfId="0" applyFont="1" applyBorder="1" applyAlignment="1">
      <alignment vertical="center"/>
    </xf>
    <xf numFmtId="10" fontId="6" fillId="0" borderId="38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vertical="center"/>
    </xf>
    <xf numFmtId="1" fontId="5" fillId="0" borderId="1" xfId="0" applyNumberFormat="1" applyFont="1" applyFill="1" applyBorder="1" applyAlignment="1">
      <alignment horizontal="right" vertical="center" wrapText="1"/>
    </xf>
    <xf numFmtId="10" fontId="6" fillId="4" borderId="1" xfId="0" applyNumberFormat="1" applyFont="1" applyFill="1" applyBorder="1" applyAlignment="1">
      <alignment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1" fontId="5" fillId="2" borderId="9" xfId="0" applyNumberFormat="1" applyFont="1" applyFill="1" applyBorder="1" applyAlignment="1">
      <alignment horizontal="right" vertical="center" wrapText="1"/>
    </xf>
    <xf numFmtId="164" fontId="6" fillId="0" borderId="9" xfId="0" applyNumberFormat="1" applyFont="1" applyBorder="1" applyAlignment="1">
      <alignment horizontal="right" vertical="center" wrapText="1"/>
    </xf>
    <xf numFmtId="1" fontId="5" fillId="0" borderId="9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10" fontId="6" fillId="0" borderId="9" xfId="0" applyNumberFormat="1" applyFont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4" fontId="9" fillId="0" borderId="46" xfId="0" applyNumberFormat="1" applyFont="1" applyBorder="1" applyAlignment="1">
      <alignment horizontal="right" vertical="center" indent="1"/>
    </xf>
    <xf numFmtId="4" fontId="9" fillId="0" borderId="38" xfId="0" applyNumberFormat="1" applyFont="1" applyBorder="1" applyAlignment="1">
      <alignment horizontal="right" vertical="center" indent="1"/>
    </xf>
    <xf numFmtId="4" fontId="9" fillId="0" borderId="43" xfId="0" applyNumberFormat="1" applyFont="1" applyBorder="1" applyAlignment="1">
      <alignment horizontal="right" vertical="center" indent="1"/>
    </xf>
    <xf numFmtId="4" fontId="9" fillId="0" borderId="6" xfId="0" applyNumberFormat="1" applyFont="1" applyBorder="1" applyAlignment="1">
      <alignment horizontal="right" vertical="center" indent="1"/>
    </xf>
    <xf numFmtId="4" fontId="9" fillId="0" borderId="1" xfId="0" applyNumberFormat="1" applyFont="1" applyBorder="1" applyAlignment="1">
      <alignment horizontal="right" vertical="center" indent="1"/>
    </xf>
    <xf numFmtId="4" fontId="9" fillId="0" borderId="7" xfId="0" applyNumberFormat="1" applyFont="1" applyBorder="1" applyAlignment="1">
      <alignment horizontal="right" vertical="center" indent="1"/>
    </xf>
    <xf numFmtId="4" fontId="9" fillId="0" borderId="8" xfId="0" applyNumberFormat="1" applyFont="1" applyBorder="1" applyAlignment="1">
      <alignment horizontal="right" vertical="center" indent="1"/>
    </xf>
    <xf numFmtId="4" fontId="9" fillId="0" borderId="9" xfId="0" applyNumberFormat="1" applyFont="1" applyBorder="1" applyAlignment="1">
      <alignment horizontal="right" vertical="center" indent="1"/>
    </xf>
    <xf numFmtId="4" fontId="9" fillId="0" borderId="10" xfId="0" applyNumberFormat="1" applyFont="1" applyBorder="1" applyAlignment="1">
      <alignment horizontal="right" vertical="center" indent="1"/>
    </xf>
    <xf numFmtId="10" fontId="9" fillId="0" borderId="4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10" fontId="9" fillId="0" borderId="7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10" fontId="9" fillId="0" borderId="1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50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4" borderId="12" xfId="0" applyFont="1" applyFill="1" applyBorder="1" applyAlignment="1">
      <alignment horizontal="left" vertical="center" wrapText="1" indent="1"/>
    </xf>
    <xf numFmtId="4" fontId="9" fillId="4" borderId="6" xfId="0" applyNumberFormat="1" applyFont="1" applyFill="1" applyBorder="1" applyAlignment="1">
      <alignment horizontal="right" vertical="center" indent="1"/>
    </xf>
    <xf numFmtId="4" fontId="9" fillId="4" borderId="1" xfId="0" applyNumberFormat="1" applyFont="1" applyFill="1" applyBorder="1" applyAlignment="1">
      <alignment horizontal="right" vertical="center" indent="1"/>
    </xf>
    <xf numFmtId="4" fontId="9" fillId="4" borderId="7" xfId="0" applyNumberFormat="1" applyFont="1" applyFill="1" applyBorder="1" applyAlignment="1">
      <alignment horizontal="right" vertical="center" indent="1"/>
    </xf>
    <xf numFmtId="4" fontId="5" fillId="4" borderId="2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1" fontId="5" fillId="4" borderId="1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1" fontId="5" fillId="4" borderId="1" xfId="0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vertical="center"/>
    </xf>
    <xf numFmtId="10" fontId="9" fillId="4" borderId="7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right" vertical="center"/>
    </xf>
    <xf numFmtId="0" fontId="9" fillId="0" borderId="55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 indent="1"/>
    </xf>
    <xf numFmtId="4" fontId="9" fillId="0" borderId="0" xfId="0" applyNumberFormat="1" applyFont="1" applyBorder="1" applyAlignment="1">
      <alignment horizontal="right" vertical="center" indent="1"/>
    </xf>
    <xf numFmtId="4" fontId="5" fillId="0" borderId="0" xfId="0" applyNumberFormat="1" applyFont="1" applyBorder="1" applyAlignment="1">
      <alignment horizontal="right" vertical="center"/>
    </xf>
    <xf numFmtId="1" fontId="5" fillId="2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1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46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0" fontId="9" fillId="0" borderId="43" xfId="0" applyFont="1" applyBorder="1" applyAlignment="1">
      <alignment horizontal="center" vertical="center"/>
    </xf>
    <xf numFmtId="0" fontId="0" fillId="0" borderId="57" xfId="0" applyBorder="1"/>
    <xf numFmtId="0" fontId="0" fillId="0" borderId="58" xfId="0" applyBorder="1"/>
    <xf numFmtId="49" fontId="9" fillId="0" borderId="38" xfId="0" applyNumberFormat="1" applyFont="1" applyBorder="1"/>
    <xf numFmtId="49" fontId="9" fillId="0" borderId="1" xfId="0" applyNumberFormat="1" applyFont="1" applyBorder="1"/>
    <xf numFmtId="49" fontId="9" fillId="4" borderId="1" xfId="0" applyNumberFormat="1" applyFont="1" applyFill="1" applyBorder="1"/>
    <xf numFmtId="0" fontId="17" fillId="0" borderId="0" xfId="1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/>
    </xf>
    <xf numFmtId="0" fontId="18" fillId="5" borderId="1" xfId="1" applyFont="1" applyFill="1" applyBorder="1" applyAlignment="1">
      <alignment vertical="center"/>
    </xf>
    <xf numFmtId="0" fontId="0" fillId="5" borderId="1" xfId="0" applyFill="1" applyBorder="1"/>
    <xf numFmtId="0" fontId="14" fillId="0" borderId="0" xfId="2" applyFont="1" applyFill="1" applyBorder="1" applyAlignment="1">
      <alignment horizontal="center" vertical="center" wrapText="1"/>
    </xf>
    <xf numFmtId="0" fontId="14" fillId="4" borderId="0" xfId="2" applyFont="1" applyFill="1" applyBorder="1" applyAlignment="1">
      <alignment horizontal="left"/>
    </xf>
    <xf numFmtId="0" fontId="15" fillId="4" borderId="0" xfId="2" applyFont="1" applyFill="1" applyBorder="1" applyAlignment="1">
      <alignment horizontal="center" vertical="center"/>
    </xf>
    <xf numFmtId="2" fontId="16" fillId="4" borderId="0" xfId="2" applyNumberFormat="1" applyFont="1" applyFill="1" applyBorder="1" applyAlignment="1">
      <alignment horizontal="center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 vertical="center"/>
    </xf>
    <xf numFmtId="2" fontId="16" fillId="0" borderId="0" xfId="2" applyNumberFormat="1" applyFont="1" applyFill="1" applyBorder="1" applyAlignment="1">
      <alignment horizontal="center"/>
    </xf>
    <xf numFmtId="0" fontId="19" fillId="0" borderId="18" xfId="2" applyFont="1" applyFill="1" applyBorder="1" applyAlignment="1">
      <alignment horizontal="center" vertical="center" wrapText="1"/>
    </xf>
    <xf numFmtId="0" fontId="19" fillId="0" borderId="19" xfId="2" applyFont="1" applyFill="1" applyBorder="1" applyAlignment="1">
      <alignment horizontal="center" vertical="center" wrapText="1"/>
    </xf>
    <xf numFmtId="0" fontId="0" fillId="4" borderId="0" xfId="0" applyFill="1" applyBorder="1"/>
    <xf numFmtId="49" fontId="9" fillId="0" borderId="9" xfId="0" applyNumberFormat="1" applyFont="1" applyBorder="1"/>
    <xf numFmtId="0" fontId="0" fillId="5" borderId="9" xfId="0" applyFill="1" applyBorder="1"/>
    <xf numFmtId="0" fontId="14" fillId="5" borderId="38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 vertical="center" wrapText="1"/>
    </xf>
    <xf numFmtId="0" fontId="19" fillId="0" borderId="10" xfId="2" applyFont="1" applyFill="1" applyBorder="1" applyAlignment="1">
      <alignment horizontal="center" vertical="center" wrapText="1"/>
    </xf>
    <xf numFmtId="0" fontId="20" fillId="0" borderId="38" xfId="2" applyFont="1" applyFill="1" applyBorder="1" applyAlignment="1">
      <alignment horizontal="center" vertical="center" wrapText="1"/>
    </xf>
    <xf numFmtId="0" fontId="20" fillId="0" borderId="43" xfId="2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/>
    </xf>
    <xf numFmtId="2" fontId="21" fillId="4" borderId="7" xfId="2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2" fillId="4" borderId="1" xfId="2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5" fillId="0" borderId="0" xfId="1" applyFont="1" applyFill="1" applyBorder="1" applyAlignment="1">
      <alignment vertical="center"/>
    </xf>
    <xf numFmtId="0" fontId="19" fillId="5" borderId="17" xfId="2" applyFont="1" applyFill="1" applyBorder="1" applyAlignment="1">
      <alignment horizontal="center" vertical="center" wrapText="1"/>
    </xf>
    <xf numFmtId="0" fontId="19" fillId="5" borderId="8" xfId="2" applyFont="1" applyFill="1" applyBorder="1" applyAlignment="1">
      <alignment horizontal="center" vertical="center" wrapText="1"/>
    </xf>
    <xf numFmtId="10" fontId="9" fillId="0" borderId="3" xfId="0" applyNumberFormat="1" applyFont="1" applyBorder="1" applyAlignment="1">
      <alignment horizontal="left" vertical="center" indent="1"/>
    </xf>
    <xf numFmtId="10" fontId="9" fillId="0" borderId="11" xfId="0" applyNumberFormat="1" applyFont="1" applyBorder="1" applyAlignment="1">
      <alignment horizontal="left" vertical="center" indent="1"/>
    </xf>
    <xf numFmtId="0" fontId="0" fillId="0" borderId="17" xfId="0" applyBorder="1"/>
    <xf numFmtId="0" fontId="11" fillId="0" borderId="6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4" fillId="0" borderId="59" xfId="1" applyFont="1" applyFill="1" applyBorder="1" applyAlignment="1">
      <alignment horizontal="left" vertical="center"/>
    </xf>
    <xf numFmtId="0" fontId="24" fillId="0" borderId="57" xfId="1" applyFont="1" applyFill="1" applyBorder="1" applyAlignment="1">
      <alignment horizontal="left" vertical="center"/>
    </xf>
    <xf numFmtId="0" fontId="24" fillId="0" borderId="62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/>
    </xf>
    <xf numFmtId="0" fontId="24" fillId="0" borderId="60" xfId="1" applyFont="1" applyFill="1" applyBorder="1" applyAlignment="1">
      <alignment horizontal="left" vertical="center"/>
    </xf>
    <xf numFmtId="0" fontId="24" fillId="0" borderId="58" xfId="1" applyFont="1" applyFill="1" applyBorder="1" applyAlignment="1">
      <alignment horizontal="left" vertical="center"/>
    </xf>
    <xf numFmtId="0" fontId="27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2" fontId="7" fillId="0" borderId="25" xfId="0" applyNumberFormat="1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 indent="1"/>
    </xf>
    <xf numFmtId="49" fontId="9" fillId="4" borderId="17" xfId="0" applyNumberFormat="1" applyFont="1" applyFill="1" applyBorder="1" applyAlignment="1">
      <alignment horizontal="center" vertical="center"/>
    </xf>
    <xf numFmtId="0" fontId="20" fillId="0" borderId="18" xfId="2" applyFont="1" applyFill="1" applyBorder="1" applyAlignment="1">
      <alignment horizontal="center" vertical="center" wrapText="1"/>
    </xf>
    <xf numFmtId="0" fontId="20" fillId="0" borderId="19" xfId="2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center" vertical="center"/>
    </xf>
    <xf numFmtId="0" fontId="24" fillId="0" borderId="58" xfId="1" applyFont="1" applyFill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 wrapText="1"/>
    </xf>
    <xf numFmtId="0" fontId="29" fillId="0" borderId="58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1" fillId="0" borderId="59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0" fillId="0" borderId="57" xfId="0" applyBorder="1" applyAlignment="1">
      <alignment horizontal="left" indent="1"/>
    </xf>
    <xf numFmtId="0" fontId="29" fillId="0" borderId="57" xfId="1" applyFont="1" applyFill="1" applyBorder="1" applyAlignment="1">
      <alignment horizontal="center" vertical="center" wrapText="1"/>
    </xf>
    <xf numFmtId="0" fontId="0" fillId="0" borderId="57" xfId="0" applyBorder="1" applyAlignment="1">
      <alignment vertical="center"/>
    </xf>
    <xf numFmtId="0" fontId="0" fillId="0" borderId="65" xfId="0" applyBorder="1" applyAlignment="1">
      <alignment vertical="center"/>
    </xf>
    <xf numFmtId="0" fontId="11" fillId="0" borderId="62" xfId="0" applyFont="1" applyBorder="1" applyAlignment="1">
      <alignment horizontal="center" vertical="center" wrapText="1"/>
    </xf>
    <xf numFmtId="0" fontId="0" fillId="0" borderId="0" xfId="0" applyBorder="1" applyAlignment="1">
      <alignment horizontal="left" indent="1"/>
    </xf>
    <xf numFmtId="0" fontId="0" fillId="0" borderId="63" xfId="0" applyBorder="1" applyAlignment="1">
      <alignment vertical="center"/>
    </xf>
    <xf numFmtId="0" fontId="11" fillId="0" borderId="60" xfId="0" applyFont="1" applyBorder="1" applyAlignment="1">
      <alignment horizontal="center" vertical="center" wrapText="1"/>
    </xf>
    <xf numFmtId="0" fontId="7" fillId="0" borderId="48" xfId="0" applyFont="1" applyBorder="1" applyAlignment="1">
      <alignment vertical="center"/>
    </xf>
    <xf numFmtId="0" fontId="24" fillId="0" borderId="61" xfId="1" applyFont="1" applyFill="1" applyBorder="1" applyAlignment="1">
      <alignment vertical="center"/>
    </xf>
    <xf numFmtId="49" fontId="28" fillId="4" borderId="12" xfId="0" applyNumberFormat="1" applyFont="1" applyFill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4" fillId="0" borderId="17" xfId="1" applyFont="1" applyFill="1" applyBorder="1" applyAlignment="1">
      <alignment vertical="center"/>
    </xf>
    <xf numFmtId="0" fontId="24" fillId="0" borderId="6" xfId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0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7" xfId="0" applyFont="1" applyBorder="1" applyAlignment="1">
      <alignment vertical="center"/>
    </xf>
    <xf numFmtId="2" fontId="21" fillId="4" borderId="7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1" fillId="0" borderId="38" xfId="2" applyFont="1" applyFill="1" applyBorder="1" applyAlignment="1">
      <alignment horizontal="center" vertical="center" wrapText="1"/>
    </xf>
    <xf numFmtId="0" fontId="21" fillId="0" borderId="43" xfId="2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49" fontId="8" fillId="4" borderId="46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1104900</xdr:colOff>
      <xdr:row>0</xdr:row>
      <xdr:rowOff>95249</xdr:rowOff>
    </xdr:from>
    <xdr:to>
      <xdr:col>40</xdr:col>
      <xdr:colOff>1009650</xdr:colOff>
      <xdr:row>3</xdr:row>
      <xdr:rowOff>470146</xdr:rowOff>
    </xdr:to>
    <xdr:pic>
      <xdr:nvPicPr>
        <xdr:cNvPr id="2" name="Obrázek 1" descr="logo-Agrim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8950" y="95249"/>
          <a:ext cx="2266950" cy="946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95249</xdr:rowOff>
    </xdr:from>
    <xdr:to>
      <xdr:col>18</xdr:col>
      <xdr:colOff>0</xdr:colOff>
      <xdr:row>3</xdr:row>
      <xdr:rowOff>203446</xdr:rowOff>
    </xdr:to>
    <xdr:pic>
      <xdr:nvPicPr>
        <xdr:cNvPr id="2" name="Obrázek 1" descr="logo-Agrim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35975" y="95249"/>
          <a:ext cx="2266950" cy="946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819150</xdr:colOff>
      <xdr:row>0</xdr:row>
      <xdr:rowOff>57151</xdr:rowOff>
    </xdr:from>
    <xdr:to>
      <xdr:col>17</xdr:col>
      <xdr:colOff>590550</xdr:colOff>
      <xdr:row>3</xdr:row>
      <xdr:rowOff>643855</xdr:rowOff>
    </xdr:to>
    <xdr:pic>
      <xdr:nvPicPr>
        <xdr:cNvPr id="2" name="Obrázek 1" descr="logo-Agrim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4150" y="57151"/>
          <a:ext cx="2133600" cy="127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C1:AU51"/>
  <sheetViews>
    <sheetView tabSelected="1" zoomScale="55" zoomScaleNormal="55" workbookViewId="0">
      <pane xSplit="3" ySplit="6" topLeftCell="AA7" activePane="bottomRight" state="frozen"/>
      <selection pane="topRight" activeCell="B1" sqref="B1"/>
      <selection pane="bottomLeft" activeCell="A3" sqref="A3"/>
      <selection pane="bottomRight" activeCell="AD13" sqref="AD13"/>
    </sheetView>
  </sheetViews>
  <sheetFormatPr defaultRowHeight="15" x14ac:dyDescent="0.25"/>
  <cols>
    <col min="1" max="1" width="2.85546875" customWidth="1"/>
    <col min="2" max="2" width="5.42578125" customWidth="1"/>
    <col min="3" max="3" width="64.140625" customWidth="1"/>
    <col min="4" max="5" width="14.5703125" hidden="1" customWidth="1"/>
    <col min="6" max="6" width="16.5703125" hidden="1" customWidth="1"/>
    <col min="7" max="7" width="15.5703125" hidden="1" customWidth="1"/>
    <col min="8" max="8" width="15.85546875" hidden="1" customWidth="1"/>
    <col min="9" max="9" width="15" hidden="1" customWidth="1"/>
    <col min="10" max="10" width="12.85546875" hidden="1" customWidth="1"/>
    <col min="11" max="11" width="12.140625" hidden="1" customWidth="1"/>
    <col min="12" max="12" width="13.42578125" hidden="1" customWidth="1"/>
    <col min="13" max="19" width="14.140625" hidden="1" customWidth="1"/>
    <col min="20" max="20" width="14.7109375" style="63" hidden="1" customWidth="1"/>
    <col min="21" max="21" width="10.7109375" hidden="1" customWidth="1"/>
    <col min="22" max="24" width="10.28515625" hidden="1" customWidth="1"/>
    <col min="25" max="25" width="12.28515625" style="63" hidden="1" customWidth="1"/>
    <col min="26" max="26" width="0" hidden="1" customWidth="1"/>
    <col min="27" max="27" width="27.7109375" customWidth="1"/>
    <col min="28" max="28" width="18.28515625" customWidth="1"/>
    <col min="29" max="29" width="19.42578125" customWidth="1"/>
    <col min="30" max="35" width="17.7109375" customWidth="1"/>
    <col min="36" max="36" width="20.85546875" customWidth="1"/>
    <col min="37" max="41" width="17.7109375" customWidth="1"/>
  </cols>
  <sheetData>
    <row r="1" spans="3:47" ht="15" customHeight="1" x14ac:dyDescent="0.25">
      <c r="C1" s="215" t="s">
        <v>138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7"/>
      <c r="AB1" s="220" t="s">
        <v>106</v>
      </c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01"/>
      <c r="AQ1" s="201"/>
      <c r="AR1" s="201"/>
      <c r="AS1" s="201"/>
      <c r="AT1" s="201"/>
      <c r="AU1" s="201"/>
    </row>
    <row r="2" spans="3:47" ht="15" customHeight="1" x14ac:dyDescent="0.25"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7"/>
      <c r="AB2" s="222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01"/>
      <c r="AQ2" s="201"/>
      <c r="AR2" s="201"/>
      <c r="AS2" s="201"/>
      <c r="AT2" s="201"/>
      <c r="AU2" s="201"/>
    </row>
    <row r="3" spans="3:47" ht="15" customHeight="1" x14ac:dyDescent="0.25"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7"/>
      <c r="AB3" s="222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01"/>
      <c r="AQ3" s="201"/>
      <c r="AR3" s="201"/>
      <c r="AS3" s="201"/>
      <c r="AT3" s="201"/>
      <c r="AU3" s="201"/>
    </row>
    <row r="4" spans="3:47" ht="41.25" customHeight="1" thickBot="1" x14ac:dyDescent="0.3"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9"/>
      <c r="AB4" s="224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01"/>
      <c r="AQ4" s="201"/>
      <c r="AR4" s="201"/>
      <c r="AS4" s="201"/>
      <c r="AT4" s="201"/>
      <c r="AU4" s="201"/>
    </row>
    <row r="5" spans="3:47" ht="94.5" customHeight="1" x14ac:dyDescent="0.25">
      <c r="C5" s="213" t="s">
        <v>137</v>
      </c>
      <c r="D5" s="227" t="s">
        <v>23</v>
      </c>
      <c r="E5" s="228"/>
      <c r="F5" s="229"/>
      <c r="G5" s="230" t="s">
        <v>22</v>
      </c>
      <c r="H5" s="212"/>
      <c r="I5" s="231" t="s">
        <v>16</v>
      </c>
      <c r="J5" s="232"/>
      <c r="K5" s="232"/>
      <c r="L5" s="212"/>
      <c r="M5" s="233" t="s">
        <v>21</v>
      </c>
      <c r="N5" s="210"/>
      <c r="O5" s="210"/>
      <c r="P5" s="210"/>
      <c r="Q5" s="210"/>
      <c r="R5" s="210"/>
      <c r="S5" s="234"/>
      <c r="T5" s="130"/>
      <c r="U5" s="209"/>
      <c r="V5" s="210"/>
      <c r="W5" s="210"/>
      <c r="X5" s="210"/>
      <c r="Y5" s="211"/>
      <c r="Z5" s="167"/>
      <c r="AA5" s="207" t="s">
        <v>139</v>
      </c>
      <c r="AB5" s="202" t="s">
        <v>107</v>
      </c>
      <c r="AC5" s="183" t="s">
        <v>108</v>
      </c>
      <c r="AD5" s="183" t="s">
        <v>109</v>
      </c>
      <c r="AE5" s="183" t="s">
        <v>110</v>
      </c>
      <c r="AF5" s="183" t="s">
        <v>111</v>
      </c>
      <c r="AG5" s="183" t="s">
        <v>112</v>
      </c>
      <c r="AH5" s="183" t="s">
        <v>113</v>
      </c>
      <c r="AI5" s="183" t="s">
        <v>114</v>
      </c>
      <c r="AJ5" s="183" t="s">
        <v>115</v>
      </c>
      <c r="AK5" s="183" t="s">
        <v>116</v>
      </c>
      <c r="AL5" s="183" t="s">
        <v>117</v>
      </c>
      <c r="AM5" s="183" t="s">
        <v>118</v>
      </c>
      <c r="AN5" s="183" t="s">
        <v>119</v>
      </c>
      <c r="AO5" s="184" t="s">
        <v>120</v>
      </c>
      <c r="AP5" s="172"/>
      <c r="AQ5" s="172"/>
      <c r="AR5" s="172"/>
      <c r="AS5" s="172"/>
      <c r="AT5" s="172"/>
      <c r="AU5" s="172"/>
    </row>
    <row r="6" spans="3:47" ht="83.25" customHeight="1" thickBot="1" x14ac:dyDescent="0.3">
      <c r="C6" s="214"/>
      <c r="D6" s="58" t="s">
        <v>5</v>
      </c>
      <c r="E6" s="59" t="s">
        <v>47</v>
      </c>
      <c r="F6" s="60" t="s">
        <v>48</v>
      </c>
      <c r="G6" s="64" t="s">
        <v>6</v>
      </c>
      <c r="H6" s="65" t="s">
        <v>7</v>
      </c>
      <c r="I6" s="66" t="s">
        <v>6</v>
      </c>
      <c r="J6" s="66" t="s">
        <v>15</v>
      </c>
      <c r="K6" s="66" t="s">
        <v>7</v>
      </c>
      <c r="L6" s="66" t="s">
        <v>15</v>
      </c>
      <c r="M6" s="67" t="s">
        <v>17</v>
      </c>
      <c r="N6" s="67" t="s">
        <v>15</v>
      </c>
      <c r="O6" s="67" t="s">
        <v>20</v>
      </c>
      <c r="P6" s="67" t="s">
        <v>18</v>
      </c>
      <c r="Q6" s="67" t="s">
        <v>15</v>
      </c>
      <c r="R6" s="67" t="s">
        <v>19</v>
      </c>
      <c r="S6" s="67" t="s">
        <v>15</v>
      </c>
      <c r="T6" s="57" t="s">
        <v>15</v>
      </c>
      <c r="U6" s="68" t="s">
        <v>0</v>
      </c>
      <c r="V6" s="69" t="s">
        <v>1</v>
      </c>
      <c r="W6" s="70" t="s">
        <v>45</v>
      </c>
      <c r="X6" s="70" t="s">
        <v>46</v>
      </c>
      <c r="Y6" s="61" t="s">
        <v>2</v>
      </c>
      <c r="Z6" s="168"/>
      <c r="AA6" s="208"/>
      <c r="AB6" s="203" t="s">
        <v>121</v>
      </c>
      <c r="AC6" s="189" t="s">
        <v>122</v>
      </c>
      <c r="AD6" s="189" t="s">
        <v>123</v>
      </c>
      <c r="AE6" s="189" t="s">
        <v>124</v>
      </c>
      <c r="AF6" s="189" t="s">
        <v>125</v>
      </c>
      <c r="AG6" s="189" t="s">
        <v>126</v>
      </c>
      <c r="AH6" s="189" t="s">
        <v>127</v>
      </c>
      <c r="AI6" s="189" t="s">
        <v>128</v>
      </c>
      <c r="AJ6" s="189" t="s">
        <v>129</v>
      </c>
      <c r="AK6" s="189" t="s">
        <v>130</v>
      </c>
      <c r="AL6" s="189" t="s">
        <v>131</v>
      </c>
      <c r="AM6" s="189" t="s">
        <v>132</v>
      </c>
      <c r="AN6" s="189" t="s">
        <v>133</v>
      </c>
      <c r="AO6" s="190" t="s">
        <v>134</v>
      </c>
      <c r="AP6" s="176"/>
      <c r="AQ6" s="176"/>
      <c r="AR6" s="176"/>
      <c r="AS6" s="176"/>
      <c r="AT6" s="176"/>
      <c r="AU6" s="176"/>
    </row>
    <row r="7" spans="3:47" ht="29.1" customHeight="1" x14ac:dyDescent="0.35">
      <c r="C7" s="127" t="s">
        <v>54</v>
      </c>
      <c r="D7" s="103">
        <v>350</v>
      </c>
      <c r="E7" s="104">
        <v>3.95</v>
      </c>
      <c r="F7" s="105">
        <f t="shared" ref="F7:F50" si="0">D7+E7</f>
        <v>353.95</v>
      </c>
      <c r="G7" s="71">
        <f t="shared" ref="G7:G50" si="1">D7-(D7*0.06)+E7</f>
        <v>332.95</v>
      </c>
      <c r="H7" s="72">
        <f t="shared" ref="H7:H50" si="2">F7+(D7*0.06)</f>
        <v>374.95</v>
      </c>
      <c r="I7" s="73">
        <v>332</v>
      </c>
      <c r="J7" s="74">
        <f t="shared" ref="J7:J15" si="3">((I7/G7*94)-100)/100</f>
        <v>-6.2682084397056595E-2</v>
      </c>
      <c r="K7" s="75">
        <v>375</v>
      </c>
      <c r="L7" s="76">
        <f t="shared" ref="L7:L15" si="4">((K7/H7*106)-100)/100</f>
        <v>6.014135218029068E-2</v>
      </c>
      <c r="M7" s="77">
        <v>5861</v>
      </c>
      <c r="N7" s="78">
        <f t="shared" ref="N7:N15" si="5">M7/(M7+P7+R7)</f>
        <v>0.94853536170901442</v>
      </c>
      <c r="O7" s="77">
        <v>347.6</v>
      </c>
      <c r="P7" s="77">
        <v>143</v>
      </c>
      <c r="Q7" s="78">
        <f t="shared" ref="Q7:Q15" si="6">P7/(M7+P7+R7)</f>
        <v>2.3142903382424342E-2</v>
      </c>
      <c r="R7" s="77">
        <v>175</v>
      </c>
      <c r="S7" s="78">
        <f t="shared" ref="S7:S15" si="7">R7/(M7+P7+R7)</f>
        <v>2.8321734908561255E-2</v>
      </c>
      <c r="T7" s="112" t="e">
        <f>((#REF!/H7*106)-100)/100</f>
        <v>#REF!</v>
      </c>
      <c r="U7" s="164">
        <v>360</v>
      </c>
      <c r="V7" s="165">
        <v>0.05</v>
      </c>
      <c r="W7" s="121">
        <v>360</v>
      </c>
      <c r="X7" s="121">
        <v>0.05</v>
      </c>
      <c r="Y7" s="166">
        <v>225</v>
      </c>
      <c r="Z7" s="7"/>
      <c r="AA7" s="169" t="s">
        <v>55</v>
      </c>
      <c r="AB7" s="188"/>
      <c r="AC7" s="281" t="s">
        <v>135</v>
      </c>
      <c r="AD7" s="281" t="s">
        <v>135</v>
      </c>
      <c r="AE7" s="281" t="s">
        <v>135</v>
      </c>
      <c r="AF7" s="281" t="s">
        <v>135</v>
      </c>
      <c r="AG7" s="281" t="s">
        <v>135</v>
      </c>
      <c r="AH7" s="281" t="s">
        <v>135</v>
      </c>
      <c r="AI7" s="281" t="s">
        <v>135</v>
      </c>
      <c r="AJ7" s="281" t="s">
        <v>135</v>
      </c>
      <c r="AK7" s="281" t="s">
        <v>135</v>
      </c>
      <c r="AL7" s="281" t="s">
        <v>135</v>
      </c>
      <c r="AM7" s="281" t="s">
        <v>135</v>
      </c>
      <c r="AN7" s="281" t="s">
        <v>135</v>
      </c>
      <c r="AO7" s="282" t="s">
        <v>135</v>
      </c>
      <c r="AP7" s="176"/>
      <c r="AQ7" s="176"/>
      <c r="AR7" s="176"/>
      <c r="AS7" s="176"/>
      <c r="AT7" s="176"/>
      <c r="AU7" s="176"/>
    </row>
    <row r="8" spans="3:47" ht="29.1" customHeight="1" x14ac:dyDescent="0.35">
      <c r="C8" s="128" t="s">
        <v>56</v>
      </c>
      <c r="D8" s="106">
        <v>350</v>
      </c>
      <c r="E8" s="107">
        <v>3.53</v>
      </c>
      <c r="F8" s="108">
        <f t="shared" si="0"/>
        <v>353.53</v>
      </c>
      <c r="G8" s="79">
        <f t="shared" si="1"/>
        <v>332.53</v>
      </c>
      <c r="H8" s="80">
        <f t="shared" si="2"/>
        <v>374.53</v>
      </c>
      <c r="I8" s="81">
        <v>330</v>
      </c>
      <c r="J8" s="82">
        <f t="shared" si="3"/>
        <v>-6.7151835924578199E-2</v>
      </c>
      <c r="K8" s="83">
        <v>376</v>
      </c>
      <c r="L8" s="84">
        <f t="shared" si="4"/>
        <v>6.4160414386030457E-2</v>
      </c>
      <c r="M8" s="85">
        <v>7962</v>
      </c>
      <c r="N8" s="86">
        <f t="shared" si="5"/>
        <v>0.99425574425574426</v>
      </c>
      <c r="O8" s="85">
        <v>341.3</v>
      </c>
      <c r="P8" s="85">
        <v>18</v>
      </c>
      <c r="Q8" s="86">
        <f t="shared" si="6"/>
        <v>2.247752247752248E-3</v>
      </c>
      <c r="R8" s="85">
        <v>28</v>
      </c>
      <c r="S8" s="86">
        <f t="shared" si="7"/>
        <v>3.4965034965034965E-3</v>
      </c>
      <c r="T8" s="117" t="e">
        <f>((#REF!/H8*106)-100)/100</f>
        <v>#REF!</v>
      </c>
      <c r="U8" s="113">
        <v>360</v>
      </c>
      <c r="V8" s="114">
        <v>0.05</v>
      </c>
      <c r="W8" s="115">
        <v>360</v>
      </c>
      <c r="X8" s="115">
        <v>0.05</v>
      </c>
      <c r="Y8" s="116">
        <v>205</v>
      </c>
      <c r="Z8" s="7"/>
      <c r="AA8" s="170" t="s">
        <v>57</v>
      </c>
      <c r="AB8" s="173"/>
      <c r="AC8" s="193" t="s">
        <v>135</v>
      </c>
      <c r="AD8" s="193" t="s">
        <v>135</v>
      </c>
      <c r="AE8" s="193" t="s">
        <v>135</v>
      </c>
      <c r="AF8" s="193" t="s">
        <v>135</v>
      </c>
      <c r="AG8" s="193" t="s">
        <v>135</v>
      </c>
      <c r="AH8" s="193" t="s">
        <v>135</v>
      </c>
      <c r="AI8" s="193" t="s">
        <v>135</v>
      </c>
      <c r="AJ8" s="193" t="s">
        <v>135</v>
      </c>
      <c r="AK8" s="193" t="s">
        <v>135</v>
      </c>
      <c r="AL8" s="193" t="s">
        <v>135</v>
      </c>
      <c r="AM8" s="193" t="s">
        <v>135</v>
      </c>
      <c r="AN8" s="193" t="s">
        <v>135</v>
      </c>
      <c r="AO8" s="194" t="s">
        <v>135</v>
      </c>
      <c r="AP8" s="178"/>
      <c r="AQ8" s="177"/>
      <c r="AR8" s="178"/>
      <c r="AS8" s="179"/>
      <c r="AT8" s="179"/>
      <c r="AU8" s="179"/>
    </row>
    <row r="9" spans="3:47" ht="29.1" customHeight="1" x14ac:dyDescent="0.35">
      <c r="C9" s="128" t="s">
        <v>58</v>
      </c>
      <c r="D9" s="106">
        <v>200</v>
      </c>
      <c r="E9" s="107">
        <v>4.5999999999999996</v>
      </c>
      <c r="F9" s="108">
        <f t="shared" si="0"/>
        <v>204.6</v>
      </c>
      <c r="G9" s="79">
        <f t="shared" si="1"/>
        <v>192.6</v>
      </c>
      <c r="H9" s="80">
        <f t="shared" si="2"/>
        <v>216.6</v>
      </c>
      <c r="I9" s="81">
        <v>188</v>
      </c>
      <c r="J9" s="82">
        <f t="shared" si="3"/>
        <v>-8.2450674974039379E-2</v>
      </c>
      <c r="K9" s="83">
        <v>220</v>
      </c>
      <c r="L9" s="84">
        <f t="shared" si="4"/>
        <v>7.6638965835641809E-2</v>
      </c>
      <c r="M9" s="85">
        <v>3215</v>
      </c>
      <c r="N9" s="86">
        <f t="shared" si="5"/>
        <v>0.88934993084370673</v>
      </c>
      <c r="O9" s="85">
        <v>196.8</v>
      </c>
      <c r="P9" s="85">
        <v>123</v>
      </c>
      <c r="Q9" s="86">
        <f t="shared" si="6"/>
        <v>3.4024896265560163E-2</v>
      </c>
      <c r="R9" s="85">
        <v>277</v>
      </c>
      <c r="S9" s="88">
        <f t="shared" si="7"/>
        <v>7.6625172890733062E-2</v>
      </c>
      <c r="T9" s="117" t="e">
        <f>((#REF!/H9*106)-100)/100</f>
        <v>#REF!</v>
      </c>
      <c r="U9" s="113">
        <v>360</v>
      </c>
      <c r="V9" s="114">
        <v>7.0000000000000007E-2</v>
      </c>
      <c r="W9" s="115">
        <v>360</v>
      </c>
      <c r="X9" s="115">
        <v>7.0000000000000007E-2</v>
      </c>
      <c r="Y9" s="116">
        <v>180</v>
      </c>
      <c r="Z9" s="7"/>
      <c r="AA9" s="170" t="s">
        <v>59</v>
      </c>
      <c r="AB9" s="174"/>
      <c r="AC9" s="193" t="s">
        <v>135</v>
      </c>
      <c r="AD9" s="193" t="s">
        <v>135</v>
      </c>
      <c r="AE9" s="193" t="s">
        <v>135</v>
      </c>
      <c r="AF9" s="193" t="s">
        <v>135</v>
      </c>
      <c r="AG9" s="193" t="s">
        <v>135</v>
      </c>
      <c r="AH9" s="193" t="s">
        <v>135</v>
      </c>
      <c r="AI9" s="193" t="s">
        <v>135</v>
      </c>
      <c r="AJ9" s="193" t="s">
        <v>135</v>
      </c>
      <c r="AK9" s="193" t="s">
        <v>135</v>
      </c>
      <c r="AL9" s="193" t="s">
        <v>135</v>
      </c>
      <c r="AM9" s="193" t="s">
        <v>135</v>
      </c>
      <c r="AN9" s="193" t="s">
        <v>135</v>
      </c>
      <c r="AO9" s="194" t="s">
        <v>135</v>
      </c>
      <c r="AP9" s="182"/>
      <c r="AQ9" s="180"/>
      <c r="AR9" s="181"/>
      <c r="AS9" s="182"/>
      <c r="AT9" s="182"/>
      <c r="AU9" s="182"/>
    </row>
    <row r="10" spans="3:47" ht="29.1" customHeight="1" x14ac:dyDescent="0.35">
      <c r="C10" s="128" t="s">
        <v>62</v>
      </c>
      <c r="D10" s="106">
        <v>350</v>
      </c>
      <c r="E10" s="107">
        <v>3.95</v>
      </c>
      <c r="F10" s="108">
        <f t="shared" si="0"/>
        <v>353.95</v>
      </c>
      <c r="G10" s="79">
        <f t="shared" si="1"/>
        <v>332.95</v>
      </c>
      <c r="H10" s="80">
        <f t="shared" si="2"/>
        <v>374.95</v>
      </c>
      <c r="I10" s="89">
        <v>334</v>
      </c>
      <c r="J10" s="82">
        <f t="shared" si="3"/>
        <v>-5.703559092956894E-2</v>
      </c>
      <c r="K10" s="83">
        <v>375</v>
      </c>
      <c r="L10" s="84">
        <f t="shared" si="4"/>
        <v>6.014135218029068E-2</v>
      </c>
      <c r="M10" s="85">
        <v>5811</v>
      </c>
      <c r="N10" s="86">
        <f t="shared" si="5"/>
        <v>0.96898449224612304</v>
      </c>
      <c r="O10" s="85">
        <v>348.6</v>
      </c>
      <c r="P10" s="85">
        <v>71</v>
      </c>
      <c r="Q10" s="86">
        <f t="shared" si="6"/>
        <v>1.1839252959813241E-2</v>
      </c>
      <c r="R10" s="85">
        <v>115</v>
      </c>
      <c r="S10" s="86">
        <f t="shared" si="7"/>
        <v>1.9176254794063697E-2</v>
      </c>
      <c r="T10" s="117" t="e">
        <f>((#REF!/H10*106)-100)/100</f>
        <v>#REF!</v>
      </c>
      <c r="U10" s="113">
        <v>360</v>
      </c>
      <c r="V10" s="114">
        <v>0.05</v>
      </c>
      <c r="W10" s="115">
        <v>360</v>
      </c>
      <c r="X10" s="115">
        <v>0.05</v>
      </c>
      <c r="Y10" s="116">
        <v>225</v>
      </c>
      <c r="Z10" s="7"/>
      <c r="AA10" s="170" t="s">
        <v>63</v>
      </c>
      <c r="AB10" s="175"/>
      <c r="AC10" s="193" t="s">
        <v>135</v>
      </c>
      <c r="AD10" s="193" t="s">
        <v>135</v>
      </c>
      <c r="AE10" s="193" t="s">
        <v>135</v>
      </c>
      <c r="AF10" s="193" t="s">
        <v>135</v>
      </c>
      <c r="AG10" s="193" t="s">
        <v>135</v>
      </c>
      <c r="AH10" s="193" t="s">
        <v>135</v>
      </c>
      <c r="AI10" s="193" t="s">
        <v>135</v>
      </c>
      <c r="AJ10" s="193" t="s">
        <v>135</v>
      </c>
      <c r="AK10" s="197" t="s">
        <v>136</v>
      </c>
      <c r="AL10" s="193" t="s">
        <v>135</v>
      </c>
      <c r="AM10" s="193" t="s">
        <v>135</v>
      </c>
      <c r="AN10" s="193" t="s">
        <v>135</v>
      </c>
      <c r="AO10" s="194" t="s">
        <v>135</v>
      </c>
      <c r="AP10" s="7"/>
      <c r="AQ10" s="7"/>
      <c r="AR10" s="7"/>
      <c r="AS10" s="7"/>
      <c r="AT10" s="7"/>
      <c r="AU10" s="7"/>
    </row>
    <row r="11" spans="3:47" ht="29.1" customHeight="1" x14ac:dyDescent="0.35">
      <c r="C11" s="128" t="s">
        <v>64</v>
      </c>
      <c r="D11" s="106">
        <v>350</v>
      </c>
      <c r="E11" s="107">
        <v>4.57</v>
      </c>
      <c r="F11" s="108">
        <f t="shared" si="0"/>
        <v>354.57</v>
      </c>
      <c r="G11" s="79">
        <f t="shared" si="1"/>
        <v>333.57</v>
      </c>
      <c r="H11" s="80">
        <f t="shared" si="2"/>
        <v>375.57</v>
      </c>
      <c r="I11" s="81">
        <v>320</v>
      </c>
      <c r="J11" s="82">
        <f t="shared" si="3"/>
        <v>-9.8240249422909612E-2</v>
      </c>
      <c r="K11" s="83">
        <v>380</v>
      </c>
      <c r="L11" s="84">
        <f t="shared" si="4"/>
        <v>7.2503128577895093E-2</v>
      </c>
      <c r="M11" s="85">
        <f>5824+4456</f>
        <v>10280</v>
      </c>
      <c r="N11" s="86">
        <f t="shared" si="5"/>
        <v>0.96453368361793956</v>
      </c>
      <c r="O11" s="90">
        <f>(338.2+341.9)/2</f>
        <v>340.04999999999995</v>
      </c>
      <c r="P11" s="85">
        <v>136</v>
      </c>
      <c r="Q11" s="86">
        <f t="shared" si="6"/>
        <v>1.2760367798836554E-2</v>
      </c>
      <c r="R11" s="85">
        <v>242</v>
      </c>
      <c r="S11" s="86">
        <f t="shared" si="7"/>
        <v>2.2705948583223869E-2</v>
      </c>
      <c r="T11" s="117" t="e">
        <f>((#REF!/H11*106)-100)/100</f>
        <v>#REF!</v>
      </c>
      <c r="U11" s="113">
        <v>360</v>
      </c>
      <c r="V11" s="114">
        <v>0.05</v>
      </c>
      <c r="W11" s="115">
        <v>460</v>
      </c>
      <c r="X11" s="115">
        <v>0.05</v>
      </c>
      <c r="Y11" s="116">
        <v>210</v>
      </c>
      <c r="Z11" s="7"/>
      <c r="AA11" s="170" t="s">
        <v>65</v>
      </c>
      <c r="AB11" s="175"/>
      <c r="AC11" s="193" t="s">
        <v>135</v>
      </c>
      <c r="AD11" s="193" t="s">
        <v>135</v>
      </c>
      <c r="AE11" s="193" t="s">
        <v>135</v>
      </c>
      <c r="AF11" s="193" t="s">
        <v>135</v>
      </c>
      <c r="AG11" s="193" t="s">
        <v>135</v>
      </c>
      <c r="AH11" s="193" t="s">
        <v>135</v>
      </c>
      <c r="AI11" s="193" t="s">
        <v>135</v>
      </c>
      <c r="AJ11" s="193" t="s">
        <v>135</v>
      </c>
      <c r="AK11" s="193" t="s">
        <v>135</v>
      </c>
      <c r="AL11" s="193" t="s">
        <v>135</v>
      </c>
      <c r="AM11" s="193" t="s">
        <v>135</v>
      </c>
      <c r="AN11" s="193" t="s">
        <v>135</v>
      </c>
      <c r="AO11" s="194" t="s">
        <v>135</v>
      </c>
      <c r="AP11" s="7"/>
      <c r="AQ11" s="7"/>
      <c r="AR11" s="7"/>
      <c r="AS11" s="7"/>
      <c r="AT11" s="7"/>
      <c r="AU11" s="7"/>
    </row>
    <row r="12" spans="3:47" ht="29.1" customHeight="1" x14ac:dyDescent="0.35">
      <c r="C12" s="128" t="s">
        <v>66</v>
      </c>
      <c r="D12" s="106">
        <v>350</v>
      </c>
      <c r="E12" s="107">
        <v>5.37</v>
      </c>
      <c r="F12" s="108">
        <f t="shared" si="0"/>
        <v>355.37</v>
      </c>
      <c r="G12" s="79">
        <f t="shared" si="1"/>
        <v>334.37</v>
      </c>
      <c r="H12" s="80">
        <f t="shared" si="2"/>
        <v>376.37</v>
      </c>
      <c r="I12" s="91">
        <v>320</v>
      </c>
      <c r="J12" s="82">
        <f t="shared" si="3"/>
        <v>-0.10039776295720315</v>
      </c>
      <c r="K12" s="83">
        <v>380</v>
      </c>
      <c r="L12" s="84">
        <f t="shared" si="4"/>
        <v>7.0223450328134471E-2</v>
      </c>
      <c r="M12" s="85">
        <v>2106</v>
      </c>
      <c r="N12" s="86">
        <f t="shared" si="5"/>
        <v>0.89961554891072193</v>
      </c>
      <c r="O12" s="85">
        <v>351</v>
      </c>
      <c r="P12" s="85">
        <v>40</v>
      </c>
      <c r="Q12" s="86">
        <f t="shared" si="6"/>
        <v>1.7086715079026059E-2</v>
      </c>
      <c r="R12" s="85">
        <v>195</v>
      </c>
      <c r="S12" s="88">
        <f t="shared" si="7"/>
        <v>8.3297736010252033E-2</v>
      </c>
      <c r="T12" s="117" t="e">
        <f>((#REF!/H12*106)-100)/100</f>
        <v>#REF!</v>
      </c>
      <c r="U12" s="113">
        <v>460</v>
      </c>
      <c r="V12" s="114">
        <v>0.05</v>
      </c>
      <c r="W12" s="115">
        <v>460</v>
      </c>
      <c r="X12" s="115">
        <v>0.05</v>
      </c>
      <c r="Y12" s="116">
        <v>240</v>
      </c>
      <c r="Z12" s="7"/>
      <c r="AA12" s="170" t="s">
        <v>67</v>
      </c>
      <c r="AB12" s="175"/>
      <c r="AC12" s="193" t="s">
        <v>135</v>
      </c>
      <c r="AD12" s="193" t="s">
        <v>135</v>
      </c>
      <c r="AE12" s="193" t="s">
        <v>135</v>
      </c>
      <c r="AF12" s="193" t="s">
        <v>135</v>
      </c>
      <c r="AG12" s="193" t="s">
        <v>135</v>
      </c>
      <c r="AH12" s="193" t="s">
        <v>135</v>
      </c>
      <c r="AI12" s="193" t="s">
        <v>135</v>
      </c>
      <c r="AJ12" s="193" t="s">
        <v>135</v>
      </c>
      <c r="AK12" s="193" t="s">
        <v>135</v>
      </c>
      <c r="AL12" s="193" t="s">
        <v>135</v>
      </c>
      <c r="AM12" s="193" t="s">
        <v>135</v>
      </c>
      <c r="AN12" s="193" t="s">
        <v>135</v>
      </c>
      <c r="AO12" s="194" t="s">
        <v>135</v>
      </c>
      <c r="AP12" s="7"/>
      <c r="AQ12" s="7"/>
      <c r="AR12" s="7"/>
      <c r="AS12" s="7"/>
      <c r="AT12" s="7"/>
      <c r="AU12" s="7"/>
    </row>
    <row r="13" spans="3:47" ht="29.1" customHeight="1" x14ac:dyDescent="0.35">
      <c r="C13" s="128" t="s">
        <v>61</v>
      </c>
      <c r="D13" s="106"/>
      <c r="E13" s="107"/>
      <c r="F13" s="108"/>
      <c r="G13" s="79"/>
      <c r="H13" s="80"/>
      <c r="I13" s="91"/>
      <c r="J13" s="82"/>
      <c r="K13" s="83"/>
      <c r="L13" s="84"/>
      <c r="M13" s="85"/>
      <c r="N13" s="86"/>
      <c r="O13" s="85"/>
      <c r="P13" s="85"/>
      <c r="Q13" s="86"/>
      <c r="R13" s="85"/>
      <c r="S13" s="88"/>
      <c r="T13" s="117"/>
      <c r="U13" s="113"/>
      <c r="V13" s="114"/>
      <c r="W13" s="115"/>
      <c r="X13" s="115"/>
      <c r="Y13" s="116"/>
      <c r="Z13" s="7"/>
      <c r="AA13" s="170" t="s">
        <v>60</v>
      </c>
      <c r="AB13" s="175"/>
      <c r="AC13" s="193" t="s">
        <v>135</v>
      </c>
      <c r="AD13" s="193" t="s">
        <v>135</v>
      </c>
      <c r="AE13" s="193" t="s">
        <v>135</v>
      </c>
      <c r="AF13" s="193" t="s">
        <v>135</v>
      </c>
      <c r="AG13" s="193" t="s">
        <v>135</v>
      </c>
      <c r="AH13" s="193" t="s">
        <v>135</v>
      </c>
      <c r="AI13" s="193" t="s">
        <v>135</v>
      </c>
      <c r="AJ13" s="193" t="s">
        <v>135</v>
      </c>
      <c r="AK13" s="193" t="s">
        <v>135</v>
      </c>
      <c r="AL13" s="193" t="s">
        <v>135</v>
      </c>
      <c r="AM13" s="193" t="s">
        <v>135</v>
      </c>
      <c r="AN13" s="193" t="s">
        <v>135</v>
      </c>
      <c r="AO13" s="194" t="s">
        <v>135</v>
      </c>
      <c r="AP13" s="7"/>
    </row>
    <row r="14" spans="3:47" ht="29.1" customHeight="1" x14ac:dyDescent="0.35">
      <c r="C14" s="128" t="s">
        <v>68</v>
      </c>
      <c r="D14" s="106">
        <v>350</v>
      </c>
      <c r="E14" s="107">
        <v>3.35</v>
      </c>
      <c r="F14" s="108">
        <f t="shared" si="0"/>
        <v>353.35</v>
      </c>
      <c r="G14" s="79">
        <f t="shared" si="1"/>
        <v>332.35</v>
      </c>
      <c r="H14" s="80">
        <f t="shared" si="2"/>
        <v>374.35</v>
      </c>
      <c r="I14" s="81">
        <v>329</v>
      </c>
      <c r="J14" s="82">
        <f t="shared" si="3"/>
        <v>-6.9474951105762128E-2</v>
      </c>
      <c r="K14" s="83">
        <v>375</v>
      </c>
      <c r="L14" s="84">
        <f t="shared" si="4"/>
        <v>6.1840523574195318E-2</v>
      </c>
      <c r="M14" s="85">
        <v>9162</v>
      </c>
      <c r="N14" s="86">
        <f t="shared" si="5"/>
        <v>0.94619436125167822</v>
      </c>
      <c r="O14" s="85">
        <v>347.7</v>
      </c>
      <c r="P14" s="85">
        <v>392</v>
      </c>
      <c r="Q14" s="86">
        <f t="shared" si="6"/>
        <v>4.0483321284725808E-2</v>
      </c>
      <c r="R14" s="85">
        <v>129</v>
      </c>
      <c r="S14" s="86">
        <f t="shared" si="7"/>
        <v>1.3322317463595993E-2</v>
      </c>
      <c r="T14" s="117" t="e">
        <f>((#REF!/H14*106)-100)/100</f>
        <v>#REF!</v>
      </c>
      <c r="U14" s="113">
        <v>360</v>
      </c>
      <c r="V14" s="114">
        <v>0.05</v>
      </c>
      <c r="W14" s="115">
        <v>360</v>
      </c>
      <c r="X14" s="115">
        <v>0.05</v>
      </c>
      <c r="Y14" s="116">
        <v>190</v>
      </c>
      <c r="Z14" s="7"/>
      <c r="AA14" s="170" t="s">
        <v>69</v>
      </c>
      <c r="AB14" s="175"/>
      <c r="AC14" s="193" t="s">
        <v>135</v>
      </c>
      <c r="AD14" s="193" t="s">
        <v>135</v>
      </c>
      <c r="AE14" s="193" t="s">
        <v>135</v>
      </c>
      <c r="AF14" s="193" t="s">
        <v>135</v>
      </c>
      <c r="AG14" s="193" t="s">
        <v>135</v>
      </c>
      <c r="AH14" s="193" t="s">
        <v>135</v>
      </c>
      <c r="AI14" s="193" t="s">
        <v>135</v>
      </c>
      <c r="AJ14" s="193" t="s">
        <v>135</v>
      </c>
      <c r="AK14" s="193" t="s">
        <v>135</v>
      </c>
      <c r="AL14" s="193" t="s">
        <v>135</v>
      </c>
      <c r="AM14" s="193" t="s">
        <v>135</v>
      </c>
      <c r="AN14" s="193" t="s">
        <v>135</v>
      </c>
      <c r="AO14" s="194" t="s">
        <v>135</v>
      </c>
      <c r="AP14" s="7"/>
    </row>
    <row r="15" spans="3:47" ht="29.1" customHeight="1" x14ac:dyDescent="0.35">
      <c r="C15" s="128" t="s">
        <v>70</v>
      </c>
      <c r="D15" s="106">
        <v>350</v>
      </c>
      <c r="E15" s="107">
        <v>3.95</v>
      </c>
      <c r="F15" s="108">
        <f t="shared" si="0"/>
        <v>353.95</v>
      </c>
      <c r="G15" s="79">
        <f t="shared" si="1"/>
        <v>332.95</v>
      </c>
      <c r="H15" s="80">
        <f t="shared" si="2"/>
        <v>374.95</v>
      </c>
      <c r="I15" s="81">
        <v>332</v>
      </c>
      <c r="J15" s="82">
        <f t="shared" si="3"/>
        <v>-6.2682084397056595E-2</v>
      </c>
      <c r="K15" s="83">
        <v>375</v>
      </c>
      <c r="L15" s="84">
        <f t="shared" si="4"/>
        <v>6.014135218029068E-2</v>
      </c>
      <c r="M15" s="85">
        <v>3656</v>
      </c>
      <c r="N15" s="86">
        <f t="shared" si="5"/>
        <v>0.96591809775429327</v>
      </c>
      <c r="O15" s="85">
        <v>343.5</v>
      </c>
      <c r="P15" s="85">
        <v>46</v>
      </c>
      <c r="Q15" s="86">
        <f t="shared" si="6"/>
        <v>1.2153236459709379E-2</v>
      </c>
      <c r="R15" s="85">
        <v>83</v>
      </c>
      <c r="S15" s="86">
        <f t="shared" si="7"/>
        <v>2.1928665785997357E-2</v>
      </c>
      <c r="T15" s="117" t="e">
        <f>((#REF!/H15*106)-100)/100</f>
        <v>#REF!</v>
      </c>
      <c r="U15" s="113">
        <v>360</v>
      </c>
      <c r="V15" s="114">
        <v>0.05</v>
      </c>
      <c r="W15" s="115">
        <v>360</v>
      </c>
      <c r="X15" s="115">
        <v>0.05</v>
      </c>
      <c r="Y15" s="116">
        <v>225</v>
      </c>
      <c r="Z15" s="7"/>
      <c r="AA15" s="170" t="s">
        <v>71</v>
      </c>
      <c r="AB15" s="175"/>
      <c r="AC15" s="193" t="s">
        <v>135</v>
      </c>
      <c r="AD15" s="193" t="s">
        <v>135</v>
      </c>
      <c r="AE15" s="193" t="s">
        <v>135</v>
      </c>
      <c r="AF15" s="193" t="s">
        <v>135</v>
      </c>
      <c r="AG15" s="193" t="s">
        <v>135</v>
      </c>
      <c r="AH15" s="197" t="s">
        <v>136</v>
      </c>
      <c r="AI15" s="193" t="s">
        <v>135</v>
      </c>
      <c r="AJ15" s="193" t="s">
        <v>135</v>
      </c>
      <c r="AK15" s="193" t="s">
        <v>135</v>
      </c>
      <c r="AL15" s="193" t="s">
        <v>135</v>
      </c>
      <c r="AM15" s="193" t="s">
        <v>135</v>
      </c>
      <c r="AN15" s="193" t="s">
        <v>135</v>
      </c>
      <c r="AO15" s="194" t="s">
        <v>135</v>
      </c>
      <c r="AP15" s="7"/>
    </row>
    <row r="16" spans="3:47" ht="29.1" customHeight="1" x14ac:dyDescent="0.35">
      <c r="C16" s="128" t="s">
        <v>72</v>
      </c>
      <c r="D16" s="106">
        <v>350</v>
      </c>
      <c r="E16" s="107">
        <v>4.57</v>
      </c>
      <c r="F16" s="108">
        <f t="shared" si="0"/>
        <v>354.57</v>
      </c>
      <c r="G16" s="79">
        <f t="shared" si="1"/>
        <v>333.57</v>
      </c>
      <c r="H16" s="80">
        <f t="shared" si="2"/>
        <v>375.57</v>
      </c>
      <c r="I16" s="89"/>
      <c r="J16" s="82"/>
      <c r="K16" s="83"/>
      <c r="L16" s="84"/>
      <c r="M16" s="85"/>
      <c r="N16" s="86"/>
      <c r="O16" s="85"/>
      <c r="P16" s="85"/>
      <c r="Q16" s="86"/>
      <c r="R16" s="85"/>
      <c r="S16" s="86"/>
      <c r="T16" s="117" t="e">
        <f>((#REF!/H16*106)-100)/100</f>
        <v>#REF!</v>
      </c>
      <c r="U16" s="113">
        <v>460</v>
      </c>
      <c r="V16" s="114">
        <v>0.05</v>
      </c>
      <c r="W16" s="115">
        <v>460</v>
      </c>
      <c r="X16" s="115">
        <v>0.05</v>
      </c>
      <c r="Y16" s="116">
        <v>210</v>
      </c>
      <c r="Z16" s="7"/>
      <c r="AA16" s="170" t="s">
        <v>73</v>
      </c>
      <c r="AB16" s="175"/>
      <c r="AC16" s="193" t="s">
        <v>135</v>
      </c>
      <c r="AD16" s="193" t="s">
        <v>135</v>
      </c>
      <c r="AE16" s="193" t="s">
        <v>135</v>
      </c>
      <c r="AF16" s="193" t="s">
        <v>135</v>
      </c>
      <c r="AG16" s="193" t="s">
        <v>135</v>
      </c>
      <c r="AH16" s="193" t="s">
        <v>135</v>
      </c>
      <c r="AI16" s="193" t="s">
        <v>135</v>
      </c>
      <c r="AJ16" s="193" t="s">
        <v>135</v>
      </c>
      <c r="AK16" s="197" t="s">
        <v>136</v>
      </c>
      <c r="AL16" s="193" t="s">
        <v>135</v>
      </c>
      <c r="AM16" s="193" t="s">
        <v>135</v>
      </c>
      <c r="AN16" s="193" t="s">
        <v>135</v>
      </c>
      <c r="AO16" s="194" t="s">
        <v>135</v>
      </c>
      <c r="AP16" s="7"/>
    </row>
    <row r="17" spans="3:42" ht="29.1" customHeight="1" x14ac:dyDescent="0.35">
      <c r="C17" s="128" t="s">
        <v>74</v>
      </c>
      <c r="D17" s="106">
        <v>350</v>
      </c>
      <c r="E17" s="107">
        <v>4.2</v>
      </c>
      <c r="F17" s="108">
        <f t="shared" si="0"/>
        <v>354.2</v>
      </c>
      <c r="G17" s="79">
        <f t="shared" si="1"/>
        <v>333.2</v>
      </c>
      <c r="H17" s="80">
        <f t="shared" si="2"/>
        <v>375.2</v>
      </c>
      <c r="I17" s="89">
        <v>334</v>
      </c>
      <c r="J17" s="82">
        <f>((I17/G17*94)-100)/100</f>
        <v>-5.7743097238895445E-2</v>
      </c>
      <c r="K17" s="83">
        <v>375</v>
      </c>
      <c r="L17" s="84">
        <f>((K17/H17*106)-100)/100</f>
        <v>5.9434968017057631E-2</v>
      </c>
      <c r="M17" s="85">
        <v>11700</v>
      </c>
      <c r="N17" s="86">
        <f>M17/(M17+P17+R17)</f>
        <v>0.97508125677139756</v>
      </c>
      <c r="O17" s="85">
        <v>348.4</v>
      </c>
      <c r="P17" s="85">
        <v>106</v>
      </c>
      <c r="Q17" s="86">
        <f>P17/(M17+P17+R17)</f>
        <v>8.8340695057921494E-3</v>
      </c>
      <c r="R17" s="85">
        <v>193</v>
      </c>
      <c r="S17" s="86">
        <f>R17/(M17+P17+R17)</f>
        <v>1.6084673722810233E-2</v>
      </c>
      <c r="T17" s="117" t="e">
        <f>((#REF!/H17*106)-100)/100</f>
        <v>#REF!</v>
      </c>
      <c r="U17" s="113">
        <v>360</v>
      </c>
      <c r="V17" s="114">
        <v>0.05</v>
      </c>
      <c r="W17" s="115">
        <v>360</v>
      </c>
      <c r="X17" s="115">
        <v>0.05</v>
      </c>
      <c r="Y17" s="116">
        <v>240</v>
      </c>
      <c r="Z17" s="7"/>
      <c r="AA17" s="170" t="s">
        <v>75</v>
      </c>
      <c r="AB17" s="175"/>
      <c r="AC17" s="193" t="s">
        <v>135</v>
      </c>
      <c r="AD17" s="193" t="s">
        <v>135</v>
      </c>
      <c r="AE17" s="193" t="s">
        <v>135</v>
      </c>
      <c r="AF17" s="193" t="s">
        <v>135</v>
      </c>
      <c r="AG17" s="193" t="s">
        <v>135</v>
      </c>
      <c r="AH17" s="193" t="s">
        <v>135</v>
      </c>
      <c r="AI17" s="193" t="s">
        <v>135</v>
      </c>
      <c r="AJ17" s="193" t="s">
        <v>135</v>
      </c>
      <c r="AK17" s="197" t="s">
        <v>136</v>
      </c>
      <c r="AL17" s="193" t="s">
        <v>135</v>
      </c>
      <c r="AM17" s="193" t="s">
        <v>135</v>
      </c>
      <c r="AN17" s="193" t="s">
        <v>135</v>
      </c>
      <c r="AO17" s="194" t="s">
        <v>135</v>
      </c>
      <c r="AP17" s="7"/>
    </row>
    <row r="18" spans="3:42" ht="29.1" hidden="1" customHeight="1" x14ac:dyDescent="0.35">
      <c r="C18" s="134"/>
      <c r="D18" s="135"/>
      <c r="E18" s="136"/>
      <c r="F18" s="137"/>
      <c r="G18" s="138"/>
      <c r="H18" s="139"/>
      <c r="I18" s="140"/>
      <c r="J18" s="141"/>
      <c r="K18" s="142"/>
      <c r="L18" s="143"/>
      <c r="M18" s="144"/>
      <c r="N18" s="92"/>
      <c r="O18" s="144"/>
      <c r="P18" s="144"/>
      <c r="Q18" s="92"/>
      <c r="R18" s="144"/>
      <c r="S18" s="92"/>
      <c r="T18" s="145"/>
      <c r="U18" s="146"/>
      <c r="V18" s="147"/>
      <c r="W18" s="148"/>
      <c r="X18" s="148"/>
      <c r="Y18" s="149"/>
      <c r="Z18" s="185"/>
      <c r="AA18" s="171" t="s">
        <v>77</v>
      </c>
      <c r="AB18" s="17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6"/>
      <c r="AP18" s="7"/>
    </row>
    <row r="19" spans="3:42" ht="29.1" customHeight="1" x14ac:dyDescent="0.35">
      <c r="C19" s="128" t="s">
        <v>78</v>
      </c>
      <c r="D19" s="106">
        <v>350</v>
      </c>
      <c r="E19" s="107">
        <v>3.95</v>
      </c>
      <c r="F19" s="108">
        <f t="shared" si="0"/>
        <v>353.95</v>
      </c>
      <c r="G19" s="79">
        <f t="shared" si="1"/>
        <v>332.95</v>
      </c>
      <c r="H19" s="80">
        <f t="shared" si="2"/>
        <v>374.95</v>
      </c>
      <c r="I19" s="89">
        <v>334</v>
      </c>
      <c r="J19" s="82">
        <f>((I19/G19*94)-100)/100</f>
        <v>-5.703559092956894E-2</v>
      </c>
      <c r="K19" s="83">
        <v>375</v>
      </c>
      <c r="L19" s="84">
        <f>((K19/H19*106)-100)/100</f>
        <v>6.014135218029068E-2</v>
      </c>
      <c r="M19" s="85">
        <v>11796</v>
      </c>
      <c r="N19" s="86">
        <f>M19/(M19+P19+R19)</f>
        <v>0.98959731543624163</v>
      </c>
      <c r="O19" s="85">
        <v>345.2</v>
      </c>
      <c r="P19" s="85">
        <v>73</v>
      </c>
      <c r="Q19" s="86">
        <f>P19/(M19+P19+R19)</f>
        <v>6.1241610738255034E-3</v>
      </c>
      <c r="R19" s="85">
        <v>51</v>
      </c>
      <c r="S19" s="86">
        <f>R19/(M19+P19+R19)</f>
        <v>4.2785234899328861E-3</v>
      </c>
      <c r="T19" s="117" t="e">
        <f>((#REF!/H19*106)-100)/100</f>
        <v>#REF!</v>
      </c>
      <c r="U19" s="113">
        <v>360</v>
      </c>
      <c r="V19" s="114">
        <v>0.05</v>
      </c>
      <c r="W19" s="115">
        <v>360</v>
      </c>
      <c r="X19" s="115">
        <v>0.05</v>
      </c>
      <c r="Y19" s="116">
        <v>225</v>
      </c>
      <c r="Z19" s="7"/>
      <c r="AA19" s="170" t="s">
        <v>79</v>
      </c>
      <c r="AB19" s="175"/>
      <c r="AC19" s="193" t="s">
        <v>135</v>
      </c>
      <c r="AD19" s="193" t="s">
        <v>135</v>
      </c>
      <c r="AE19" s="193" t="s">
        <v>135</v>
      </c>
      <c r="AF19" s="193" t="s">
        <v>135</v>
      </c>
      <c r="AG19" s="193" t="s">
        <v>135</v>
      </c>
      <c r="AH19" s="193" t="s">
        <v>135</v>
      </c>
      <c r="AI19" s="193" t="s">
        <v>135</v>
      </c>
      <c r="AJ19" s="193" t="s">
        <v>135</v>
      </c>
      <c r="AK19" s="197" t="s">
        <v>136</v>
      </c>
      <c r="AL19" s="193" t="s">
        <v>135</v>
      </c>
      <c r="AM19" s="193" t="s">
        <v>135</v>
      </c>
      <c r="AN19" s="193" t="s">
        <v>135</v>
      </c>
      <c r="AO19" s="194" t="s">
        <v>135</v>
      </c>
      <c r="AP19" s="7"/>
    </row>
    <row r="20" spans="3:42" ht="29.1" customHeight="1" x14ac:dyDescent="0.35">
      <c r="C20" s="128" t="s">
        <v>80</v>
      </c>
      <c r="D20" s="106">
        <v>350</v>
      </c>
      <c r="E20" s="107">
        <v>3.53</v>
      </c>
      <c r="F20" s="108">
        <f t="shared" si="0"/>
        <v>353.53</v>
      </c>
      <c r="G20" s="79">
        <f t="shared" si="1"/>
        <v>332.53</v>
      </c>
      <c r="H20" s="80">
        <f t="shared" si="2"/>
        <v>374.53</v>
      </c>
      <c r="I20" s="89">
        <v>334</v>
      </c>
      <c r="J20" s="82">
        <f t="shared" ref="J20:J28" si="8">((I20/G20*94)-100)/100</f>
        <v>-5.5844585450936679E-2</v>
      </c>
      <c r="K20" s="83">
        <v>373</v>
      </c>
      <c r="L20" s="84">
        <f t="shared" ref="L20:L28" si="9">((K20/H20*106)-100)/100</f>
        <v>5.5669772781886735E-2</v>
      </c>
      <c r="M20" s="85">
        <v>10017</v>
      </c>
      <c r="N20" s="86">
        <f t="shared" ref="N20:N26" si="10">M20/(M20+P20+R20)</f>
        <v>0.99148767692764528</v>
      </c>
      <c r="O20" s="85">
        <v>346.7</v>
      </c>
      <c r="P20" s="85">
        <v>27</v>
      </c>
      <c r="Q20" s="86">
        <f t="shared" ref="Q20:Q26" si="11">P20/(M20+P20+R20)</f>
        <v>2.6724735227160248E-3</v>
      </c>
      <c r="R20" s="85">
        <v>59</v>
      </c>
      <c r="S20" s="86">
        <f t="shared" ref="S20:S26" si="12">R20/(M20+P20+R20)</f>
        <v>5.8398495496387211E-3</v>
      </c>
      <c r="T20" s="117" t="e">
        <f>((#REF!/H20*106)-100)/100</f>
        <v>#REF!</v>
      </c>
      <c r="U20" s="113">
        <v>300</v>
      </c>
      <c r="V20" s="114">
        <v>0.06</v>
      </c>
      <c r="W20" s="115">
        <v>360</v>
      </c>
      <c r="X20" s="115">
        <v>0.05</v>
      </c>
      <c r="Y20" s="116">
        <v>205</v>
      </c>
      <c r="Z20" s="7"/>
      <c r="AA20" s="170" t="s">
        <v>81</v>
      </c>
      <c r="AB20" s="175"/>
      <c r="AC20" s="193" t="s">
        <v>135</v>
      </c>
      <c r="AD20" s="193" t="s">
        <v>135</v>
      </c>
      <c r="AE20" s="193" t="s">
        <v>135</v>
      </c>
      <c r="AF20" s="193" t="s">
        <v>135</v>
      </c>
      <c r="AG20" s="193" t="s">
        <v>135</v>
      </c>
      <c r="AH20" s="193" t="s">
        <v>135</v>
      </c>
      <c r="AI20" s="193" t="s">
        <v>135</v>
      </c>
      <c r="AJ20" s="193" t="s">
        <v>135</v>
      </c>
      <c r="AK20" s="193" t="s">
        <v>135</v>
      </c>
      <c r="AL20" s="193" t="s">
        <v>135</v>
      </c>
      <c r="AM20" s="193" t="s">
        <v>135</v>
      </c>
      <c r="AN20" s="193" t="s">
        <v>135</v>
      </c>
      <c r="AO20" s="194" t="s">
        <v>135</v>
      </c>
      <c r="AP20" s="7"/>
    </row>
    <row r="21" spans="3:42" ht="29.1" customHeight="1" x14ac:dyDescent="0.35">
      <c r="C21" s="128" t="s">
        <v>82</v>
      </c>
      <c r="D21" s="106"/>
      <c r="E21" s="107"/>
      <c r="F21" s="108"/>
      <c r="G21" s="79"/>
      <c r="H21" s="80"/>
      <c r="I21" s="89"/>
      <c r="J21" s="82"/>
      <c r="K21" s="83"/>
      <c r="L21" s="84"/>
      <c r="M21" s="85"/>
      <c r="N21" s="86"/>
      <c r="O21" s="85"/>
      <c r="P21" s="85"/>
      <c r="Q21" s="86"/>
      <c r="R21" s="85"/>
      <c r="S21" s="86"/>
      <c r="T21" s="117"/>
      <c r="U21" s="113"/>
      <c r="V21" s="114"/>
      <c r="W21" s="115"/>
      <c r="X21" s="115"/>
      <c r="Y21" s="116"/>
      <c r="Z21" s="7"/>
      <c r="AA21" s="170" t="s">
        <v>83</v>
      </c>
      <c r="AB21" s="175"/>
      <c r="AC21" s="193" t="s">
        <v>135</v>
      </c>
      <c r="AD21" s="193" t="s">
        <v>135</v>
      </c>
      <c r="AE21" s="193" t="s">
        <v>135</v>
      </c>
      <c r="AF21" s="193" t="s">
        <v>135</v>
      </c>
      <c r="AG21" s="193" t="s">
        <v>135</v>
      </c>
      <c r="AH21" s="193" t="s">
        <v>135</v>
      </c>
      <c r="AI21" s="193" t="s">
        <v>135</v>
      </c>
      <c r="AJ21" s="193" t="s">
        <v>135</v>
      </c>
      <c r="AK21" s="193" t="s">
        <v>135</v>
      </c>
      <c r="AL21" s="193" t="s">
        <v>135</v>
      </c>
      <c r="AM21" s="193" t="s">
        <v>135</v>
      </c>
      <c r="AN21" s="193" t="s">
        <v>135</v>
      </c>
      <c r="AO21" s="194" t="s">
        <v>135</v>
      </c>
      <c r="AP21" s="7"/>
    </row>
    <row r="22" spans="3:42" ht="29.1" customHeight="1" x14ac:dyDescent="0.35">
      <c r="C22" s="128" t="s">
        <v>84</v>
      </c>
      <c r="D22" s="106">
        <v>400</v>
      </c>
      <c r="E22" s="107">
        <v>6.9</v>
      </c>
      <c r="F22" s="108">
        <f t="shared" si="0"/>
        <v>406.9</v>
      </c>
      <c r="G22" s="79">
        <f t="shared" si="1"/>
        <v>382.9</v>
      </c>
      <c r="H22" s="80">
        <f t="shared" si="2"/>
        <v>430.9</v>
      </c>
      <c r="I22" s="81">
        <v>376</v>
      </c>
      <c r="J22" s="82">
        <f t="shared" si="8"/>
        <v>-7.6939148602768348E-2</v>
      </c>
      <c r="K22" s="83">
        <v>450</v>
      </c>
      <c r="L22" s="84">
        <f t="shared" si="9"/>
        <v>0.10698537943838474</v>
      </c>
      <c r="M22" s="85">
        <v>9510</v>
      </c>
      <c r="N22" s="86">
        <f t="shared" si="10"/>
        <v>0.99727348993288589</v>
      </c>
      <c r="O22" s="85">
        <v>337.8</v>
      </c>
      <c r="P22" s="85">
        <v>14</v>
      </c>
      <c r="Q22" s="86">
        <f t="shared" si="11"/>
        <v>1.4681208053691276E-3</v>
      </c>
      <c r="R22" s="85">
        <v>12</v>
      </c>
      <c r="S22" s="86">
        <f t="shared" si="12"/>
        <v>1.2583892617449664E-3</v>
      </c>
      <c r="T22" s="117" t="e">
        <f>((#REF!/H22*106)-100)/100</f>
        <v>#REF!</v>
      </c>
      <c r="U22" s="113">
        <v>360</v>
      </c>
      <c r="V22" s="114">
        <v>0.05</v>
      </c>
      <c r="W22" s="115">
        <v>460</v>
      </c>
      <c r="X22" s="115">
        <v>7.0000000000000007E-2</v>
      </c>
      <c r="Y22" s="116">
        <v>210</v>
      </c>
      <c r="Z22" s="7"/>
      <c r="AA22" s="170" t="s">
        <v>85</v>
      </c>
      <c r="AB22" s="175"/>
      <c r="AC22" s="197" t="s">
        <v>136</v>
      </c>
      <c r="AD22" s="193" t="s">
        <v>135</v>
      </c>
      <c r="AE22" s="193" t="s">
        <v>135</v>
      </c>
      <c r="AF22" s="193" t="s">
        <v>135</v>
      </c>
      <c r="AG22" s="193" t="s">
        <v>135</v>
      </c>
      <c r="AH22" s="193" t="s">
        <v>135</v>
      </c>
      <c r="AI22" s="193" t="s">
        <v>135</v>
      </c>
      <c r="AJ22" s="193" t="s">
        <v>135</v>
      </c>
      <c r="AK22" s="193" t="s">
        <v>135</v>
      </c>
      <c r="AL22" s="193" t="s">
        <v>135</v>
      </c>
      <c r="AM22" s="193" t="s">
        <v>135</v>
      </c>
      <c r="AN22" s="193" t="s">
        <v>135</v>
      </c>
      <c r="AO22" s="194" t="s">
        <v>135</v>
      </c>
      <c r="AP22" s="7"/>
    </row>
    <row r="23" spans="3:42" ht="29.1" customHeight="1" x14ac:dyDescent="0.35">
      <c r="C23" s="128" t="s">
        <v>86</v>
      </c>
      <c r="D23" s="106">
        <v>350</v>
      </c>
      <c r="E23" s="107">
        <v>5.15</v>
      </c>
      <c r="F23" s="108">
        <f t="shared" si="0"/>
        <v>355.15</v>
      </c>
      <c r="G23" s="79">
        <f t="shared" si="1"/>
        <v>334.15</v>
      </c>
      <c r="H23" s="80">
        <f t="shared" si="2"/>
        <v>376.15</v>
      </c>
      <c r="I23" s="81">
        <v>320</v>
      </c>
      <c r="J23" s="82">
        <f t="shared" si="8"/>
        <v>-9.9805476582373126E-2</v>
      </c>
      <c r="K23" s="83">
        <v>380</v>
      </c>
      <c r="L23" s="84">
        <f t="shared" si="9"/>
        <v>7.0849395188089803E-2</v>
      </c>
      <c r="M23" s="85">
        <v>5510</v>
      </c>
      <c r="N23" s="86">
        <f t="shared" si="10"/>
        <v>0.90062111801242239</v>
      </c>
      <c r="O23" s="85">
        <v>341</v>
      </c>
      <c r="P23" s="85">
        <v>314</v>
      </c>
      <c r="Q23" s="88">
        <f t="shared" si="11"/>
        <v>5.1323962079110823E-2</v>
      </c>
      <c r="R23" s="85">
        <v>294</v>
      </c>
      <c r="S23" s="88">
        <f t="shared" si="12"/>
        <v>4.8054919908466817E-2</v>
      </c>
      <c r="T23" s="117" t="e">
        <f>((#REF!/H23*106)-100)/100</f>
        <v>#REF!</v>
      </c>
      <c r="U23" s="113">
        <v>460</v>
      </c>
      <c r="V23" s="114">
        <v>7.0000000000000007E-2</v>
      </c>
      <c r="W23" s="115">
        <v>360</v>
      </c>
      <c r="X23" s="115">
        <v>7.0000000000000007E-2</v>
      </c>
      <c r="Y23" s="116">
        <v>210</v>
      </c>
      <c r="Z23" s="7"/>
      <c r="AA23" s="170" t="s">
        <v>87</v>
      </c>
      <c r="AB23" s="175"/>
      <c r="AC23" s="193" t="s">
        <v>135</v>
      </c>
      <c r="AD23" s="193" t="s">
        <v>135</v>
      </c>
      <c r="AE23" s="193" t="s">
        <v>135</v>
      </c>
      <c r="AF23" s="193" t="s">
        <v>135</v>
      </c>
      <c r="AG23" s="193" t="s">
        <v>135</v>
      </c>
      <c r="AH23" s="193" t="s">
        <v>135</v>
      </c>
      <c r="AI23" s="193" t="s">
        <v>135</v>
      </c>
      <c r="AJ23" s="193" t="s">
        <v>135</v>
      </c>
      <c r="AK23" s="193" t="s">
        <v>135</v>
      </c>
      <c r="AL23" s="193" t="s">
        <v>135</v>
      </c>
      <c r="AM23" s="193" t="s">
        <v>135</v>
      </c>
      <c r="AN23" s="193" t="s">
        <v>135</v>
      </c>
      <c r="AO23" s="194" t="s">
        <v>135</v>
      </c>
      <c r="AP23" s="7"/>
    </row>
    <row r="24" spans="3:42" ht="29.1" customHeight="1" x14ac:dyDescent="0.35">
      <c r="C24" s="128" t="s">
        <v>88</v>
      </c>
      <c r="D24" s="106">
        <v>450</v>
      </c>
      <c r="E24" s="107">
        <v>5.37</v>
      </c>
      <c r="F24" s="108">
        <f t="shared" si="0"/>
        <v>455.37</v>
      </c>
      <c r="G24" s="79">
        <f t="shared" si="1"/>
        <v>428.37</v>
      </c>
      <c r="H24" s="80">
        <f t="shared" si="2"/>
        <v>482.37</v>
      </c>
      <c r="I24" s="81">
        <v>425</v>
      </c>
      <c r="J24" s="82">
        <f t="shared" si="8"/>
        <v>-6.73950089875575E-2</v>
      </c>
      <c r="K24" s="83">
        <v>476</v>
      </c>
      <c r="L24" s="84">
        <f t="shared" si="9"/>
        <v>4.6002031635466525E-2</v>
      </c>
      <c r="M24" s="85">
        <v>2976</v>
      </c>
      <c r="N24" s="86">
        <f t="shared" si="10"/>
        <v>0.96124031007751942</v>
      </c>
      <c r="O24" s="85">
        <v>445.5</v>
      </c>
      <c r="P24" s="85">
        <v>11</v>
      </c>
      <c r="Q24" s="86">
        <f t="shared" si="11"/>
        <v>3.5529715762273903E-3</v>
      </c>
      <c r="R24" s="85">
        <v>109</v>
      </c>
      <c r="S24" s="92">
        <f t="shared" si="12"/>
        <v>3.5206718346253232E-2</v>
      </c>
      <c r="T24" s="117" t="e">
        <f>((#REF!/H24*106)-100)/100</f>
        <v>#REF!</v>
      </c>
      <c r="U24" s="113">
        <v>360</v>
      </c>
      <c r="V24" s="114">
        <v>7.0000000000000007E-2</v>
      </c>
      <c r="W24" s="115">
        <v>460</v>
      </c>
      <c r="X24" s="115">
        <v>0.05</v>
      </c>
      <c r="Y24" s="116">
        <v>240</v>
      </c>
      <c r="Z24" s="7"/>
      <c r="AA24" s="170" t="s">
        <v>89</v>
      </c>
      <c r="AB24" s="175"/>
      <c r="AC24" s="193" t="s">
        <v>135</v>
      </c>
      <c r="AD24" s="193" t="s">
        <v>135</v>
      </c>
      <c r="AE24" s="193" t="s">
        <v>135</v>
      </c>
      <c r="AF24" s="193" t="s">
        <v>135</v>
      </c>
      <c r="AG24" s="193" t="s">
        <v>135</v>
      </c>
      <c r="AH24" s="193" t="s">
        <v>135</v>
      </c>
      <c r="AI24" s="193" t="s">
        <v>135</v>
      </c>
      <c r="AJ24" s="193" t="s">
        <v>135</v>
      </c>
      <c r="AK24" s="193" t="s">
        <v>135</v>
      </c>
      <c r="AL24" s="193" t="s">
        <v>135</v>
      </c>
      <c r="AM24" s="193" t="s">
        <v>135</v>
      </c>
      <c r="AN24" s="193" t="s">
        <v>135</v>
      </c>
      <c r="AO24" s="194" t="s">
        <v>135</v>
      </c>
      <c r="AP24" s="7"/>
    </row>
    <row r="25" spans="3:42" ht="29.1" customHeight="1" x14ac:dyDescent="0.35">
      <c r="C25" s="128" t="s">
        <v>90</v>
      </c>
      <c r="D25" s="106">
        <v>350</v>
      </c>
      <c r="E25" s="107">
        <v>3.35</v>
      </c>
      <c r="F25" s="108">
        <f t="shared" si="0"/>
        <v>353.35</v>
      </c>
      <c r="G25" s="79">
        <f t="shared" si="1"/>
        <v>332.35</v>
      </c>
      <c r="H25" s="80">
        <f t="shared" si="2"/>
        <v>374.35</v>
      </c>
      <c r="I25" s="89">
        <v>336</v>
      </c>
      <c r="J25" s="82">
        <f t="shared" si="8"/>
        <v>-4.9676545810140027E-2</v>
      </c>
      <c r="K25" s="83">
        <v>370</v>
      </c>
      <c r="L25" s="84">
        <f t="shared" si="9"/>
        <v>4.7682649926539256E-2</v>
      </c>
      <c r="M25" s="85">
        <v>4654</v>
      </c>
      <c r="N25" s="86">
        <f t="shared" si="10"/>
        <v>0.95958762886597937</v>
      </c>
      <c r="O25" s="85">
        <v>350.1</v>
      </c>
      <c r="P25" s="85">
        <v>60</v>
      </c>
      <c r="Q25" s="86">
        <f t="shared" si="11"/>
        <v>1.2371134020618556E-2</v>
      </c>
      <c r="R25" s="85">
        <v>136</v>
      </c>
      <c r="S25" s="86">
        <f t="shared" si="12"/>
        <v>2.8041237113402062E-2</v>
      </c>
      <c r="T25" s="117" t="e">
        <f>((#REF!/H25*106)-100)/100</f>
        <v>#REF!</v>
      </c>
      <c r="U25" s="113">
        <v>460</v>
      </c>
      <c r="V25" s="114">
        <v>0.05</v>
      </c>
      <c r="W25" s="115">
        <v>360</v>
      </c>
      <c r="X25" s="115">
        <v>0.05</v>
      </c>
      <c r="Y25" s="116">
        <v>190</v>
      </c>
      <c r="Z25" s="7"/>
      <c r="AA25" s="170" t="s">
        <v>91</v>
      </c>
      <c r="AB25" s="175"/>
      <c r="AC25" s="193" t="s">
        <v>135</v>
      </c>
      <c r="AD25" s="193" t="s">
        <v>135</v>
      </c>
      <c r="AE25" s="193" t="s">
        <v>135</v>
      </c>
      <c r="AF25" s="193" t="s">
        <v>135</v>
      </c>
      <c r="AG25" s="193" t="s">
        <v>135</v>
      </c>
      <c r="AH25" s="193" t="s">
        <v>135</v>
      </c>
      <c r="AI25" s="193" t="s">
        <v>135</v>
      </c>
      <c r="AJ25" s="193" t="s">
        <v>135</v>
      </c>
      <c r="AK25" s="193" t="s">
        <v>135</v>
      </c>
      <c r="AL25" s="193" t="s">
        <v>135</v>
      </c>
      <c r="AM25" s="193" t="s">
        <v>135</v>
      </c>
      <c r="AN25" s="193" t="s">
        <v>135</v>
      </c>
      <c r="AO25" s="194" t="s">
        <v>135</v>
      </c>
      <c r="AP25" s="7"/>
    </row>
    <row r="26" spans="3:42" ht="29.1" customHeight="1" x14ac:dyDescent="0.35">
      <c r="C26" s="128" t="s">
        <v>92</v>
      </c>
      <c r="D26" s="106">
        <v>350</v>
      </c>
      <c r="E26" s="107">
        <v>3.95</v>
      </c>
      <c r="F26" s="108">
        <f t="shared" si="0"/>
        <v>353.95</v>
      </c>
      <c r="G26" s="79">
        <f t="shared" si="1"/>
        <v>332.95</v>
      </c>
      <c r="H26" s="80">
        <f t="shared" si="2"/>
        <v>374.95</v>
      </c>
      <c r="I26" s="81">
        <v>332</v>
      </c>
      <c r="J26" s="82">
        <f t="shared" si="8"/>
        <v>-6.2682084397056595E-2</v>
      </c>
      <c r="K26" s="83">
        <v>375</v>
      </c>
      <c r="L26" s="84">
        <f t="shared" si="9"/>
        <v>6.014135218029068E-2</v>
      </c>
      <c r="M26" s="85">
        <v>8880</v>
      </c>
      <c r="N26" s="86">
        <f t="shared" si="10"/>
        <v>0.97081010167267956</v>
      </c>
      <c r="O26" s="85">
        <v>346.5</v>
      </c>
      <c r="P26" s="85">
        <v>45</v>
      </c>
      <c r="Q26" s="86">
        <f t="shared" si="11"/>
        <v>4.9196457855034438E-3</v>
      </c>
      <c r="R26" s="85">
        <v>222</v>
      </c>
      <c r="S26" s="86">
        <f t="shared" si="12"/>
        <v>2.427025254181699E-2</v>
      </c>
      <c r="T26" s="117" t="e">
        <f>((#REF!/H26*106)-100)/100</f>
        <v>#REF!</v>
      </c>
      <c r="U26" s="113">
        <v>360</v>
      </c>
      <c r="V26" s="114">
        <v>0.05</v>
      </c>
      <c r="W26" s="115">
        <v>360</v>
      </c>
      <c r="X26" s="115"/>
      <c r="Y26" s="116">
        <v>225</v>
      </c>
      <c r="Z26" s="7"/>
      <c r="AA26" s="170" t="s">
        <v>93</v>
      </c>
      <c r="AB26" s="175"/>
      <c r="AC26" s="193" t="s">
        <v>135</v>
      </c>
      <c r="AD26" s="193" t="s">
        <v>135</v>
      </c>
      <c r="AE26" s="193" t="s">
        <v>135</v>
      </c>
      <c r="AF26" s="193" t="s">
        <v>135</v>
      </c>
      <c r="AG26" s="193" t="s">
        <v>135</v>
      </c>
      <c r="AH26" s="193" t="s">
        <v>135</v>
      </c>
      <c r="AI26" s="193" t="s">
        <v>135</v>
      </c>
      <c r="AJ26" s="193" t="s">
        <v>135</v>
      </c>
      <c r="AK26" s="193" t="s">
        <v>135</v>
      </c>
      <c r="AL26" s="193" t="s">
        <v>135</v>
      </c>
      <c r="AM26" s="193" t="s">
        <v>135</v>
      </c>
      <c r="AN26" s="193" t="s">
        <v>135</v>
      </c>
      <c r="AO26" s="194" t="s">
        <v>135</v>
      </c>
      <c r="AP26" s="7"/>
    </row>
    <row r="27" spans="3:42" ht="29.1" customHeight="1" x14ac:dyDescent="0.35">
      <c r="C27" s="128" t="s">
        <v>94</v>
      </c>
      <c r="D27" s="106">
        <v>200</v>
      </c>
      <c r="E27" s="107">
        <v>4.5999999999999996</v>
      </c>
      <c r="F27" s="108">
        <f t="shared" si="0"/>
        <v>204.6</v>
      </c>
      <c r="G27" s="79">
        <f t="shared" si="1"/>
        <v>192.6</v>
      </c>
      <c r="H27" s="80">
        <f t="shared" si="2"/>
        <v>216.6</v>
      </c>
      <c r="I27" s="81">
        <v>187</v>
      </c>
      <c r="J27" s="82">
        <f t="shared" si="8"/>
        <v>-8.7331256490135012E-2</v>
      </c>
      <c r="K27" s="83">
        <v>225</v>
      </c>
      <c r="L27" s="84">
        <f t="shared" si="9"/>
        <v>0.10110803324099735</v>
      </c>
      <c r="M27" s="85"/>
      <c r="N27" s="86"/>
      <c r="O27" s="85"/>
      <c r="P27" s="85"/>
      <c r="Q27" s="86"/>
      <c r="R27" s="85"/>
      <c r="S27" s="86"/>
      <c r="T27" s="117" t="e">
        <f>((#REF!/H27*106)-100)/100</f>
        <v>#REF!</v>
      </c>
      <c r="U27" s="113">
        <v>360</v>
      </c>
      <c r="V27" s="114">
        <v>0.05</v>
      </c>
      <c r="W27" s="115">
        <v>360</v>
      </c>
      <c r="X27" s="115">
        <v>7.0000000000000007E-2</v>
      </c>
      <c r="Y27" s="116">
        <v>180</v>
      </c>
      <c r="Z27" s="7"/>
      <c r="AA27" s="170" t="s">
        <v>95</v>
      </c>
      <c r="AB27" s="175"/>
      <c r="AC27" s="193" t="s">
        <v>135</v>
      </c>
      <c r="AD27" s="193" t="s">
        <v>135</v>
      </c>
      <c r="AE27" s="193" t="s">
        <v>135</v>
      </c>
      <c r="AF27" s="193" t="s">
        <v>135</v>
      </c>
      <c r="AG27" s="193" t="s">
        <v>135</v>
      </c>
      <c r="AH27" s="193" t="s">
        <v>135</v>
      </c>
      <c r="AI27" s="193" t="s">
        <v>135</v>
      </c>
      <c r="AJ27" s="193" t="s">
        <v>135</v>
      </c>
      <c r="AK27" s="193" t="s">
        <v>135</v>
      </c>
      <c r="AL27" s="193" t="s">
        <v>135</v>
      </c>
      <c r="AM27" s="193" t="s">
        <v>135</v>
      </c>
      <c r="AN27" s="193" t="s">
        <v>135</v>
      </c>
      <c r="AO27" s="194" t="s">
        <v>135</v>
      </c>
      <c r="AP27" s="7"/>
    </row>
    <row r="28" spans="3:42" ht="29.1" customHeight="1" x14ac:dyDescent="0.35">
      <c r="C28" s="128" t="s">
        <v>96</v>
      </c>
      <c r="D28" s="106">
        <v>350</v>
      </c>
      <c r="E28" s="107">
        <v>3.53</v>
      </c>
      <c r="F28" s="108">
        <f t="shared" si="0"/>
        <v>353.53</v>
      </c>
      <c r="G28" s="79">
        <f t="shared" si="1"/>
        <v>332.53</v>
      </c>
      <c r="H28" s="80">
        <f t="shared" si="2"/>
        <v>374.53</v>
      </c>
      <c r="I28" s="89">
        <v>336</v>
      </c>
      <c r="J28" s="82">
        <f t="shared" si="8"/>
        <v>-5.019096021411585E-2</v>
      </c>
      <c r="K28" s="83">
        <v>371</v>
      </c>
      <c r="L28" s="84">
        <f t="shared" si="9"/>
        <v>5.0009345045790778E-2</v>
      </c>
      <c r="M28" s="85">
        <v>10900</v>
      </c>
      <c r="N28" s="86">
        <f>M28/(M28+P28+R28)</f>
        <v>0.97460658082975682</v>
      </c>
      <c r="O28" s="85">
        <v>347.1</v>
      </c>
      <c r="P28" s="85">
        <v>143</v>
      </c>
      <c r="Q28" s="86">
        <f>P28/(M28+P28+R28)</f>
        <v>1.2786123032904148E-2</v>
      </c>
      <c r="R28" s="85">
        <v>141</v>
      </c>
      <c r="S28" s="86">
        <f>R28/(M28+P28+R28)</f>
        <v>1.2607296137339056E-2</v>
      </c>
      <c r="T28" s="117" t="e">
        <f>((#REF!/H28*106)-100)/100</f>
        <v>#REF!</v>
      </c>
      <c r="U28" s="113">
        <v>360</v>
      </c>
      <c r="V28" s="114">
        <v>7.0000000000000007E-2</v>
      </c>
      <c r="W28" s="115">
        <v>360</v>
      </c>
      <c r="X28" s="115">
        <v>0.05</v>
      </c>
      <c r="Y28" s="116">
        <v>205</v>
      </c>
      <c r="Z28" s="7"/>
      <c r="AA28" s="170" t="s">
        <v>97</v>
      </c>
      <c r="AB28" s="175"/>
      <c r="AC28" s="193" t="s">
        <v>135</v>
      </c>
      <c r="AD28" s="193" t="s">
        <v>135</v>
      </c>
      <c r="AE28" s="193" t="s">
        <v>135</v>
      </c>
      <c r="AF28" s="193" t="s">
        <v>135</v>
      </c>
      <c r="AG28" s="193" t="s">
        <v>135</v>
      </c>
      <c r="AH28" s="193" t="s">
        <v>135</v>
      </c>
      <c r="AI28" s="193" t="s">
        <v>135</v>
      </c>
      <c r="AJ28" s="193" t="s">
        <v>135</v>
      </c>
      <c r="AK28" s="193" t="s">
        <v>135</v>
      </c>
      <c r="AL28" s="193" t="s">
        <v>135</v>
      </c>
      <c r="AM28" s="193" t="s">
        <v>135</v>
      </c>
      <c r="AN28" s="193" t="s">
        <v>135</v>
      </c>
      <c r="AO28" s="194" t="s">
        <v>135</v>
      </c>
      <c r="AP28" s="7"/>
    </row>
    <row r="29" spans="3:42" ht="29.1" customHeight="1" x14ac:dyDescent="0.35">
      <c r="C29" s="128" t="s">
        <v>98</v>
      </c>
      <c r="D29" s="106">
        <v>400</v>
      </c>
      <c r="E29" s="107">
        <v>5.62</v>
      </c>
      <c r="F29" s="108">
        <f t="shared" si="0"/>
        <v>405.62</v>
      </c>
      <c r="G29" s="79">
        <f t="shared" si="1"/>
        <v>381.62</v>
      </c>
      <c r="H29" s="80">
        <f t="shared" si="2"/>
        <v>429.62</v>
      </c>
      <c r="I29" s="89"/>
      <c r="J29" s="89"/>
      <c r="K29" s="83"/>
      <c r="L29" s="83"/>
      <c r="M29" s="85"/>
      <c r="N29" s="85"/>
      <c r="O29" s="85"/>
      <c r="P29" s="85"/>
      <c r="Q29" s="85"/>
      <c r="R29" s="85"/>
      <c r="S29" s="85"/>
      <c r="T29" s="117" t="e">
        <f>((#REF!/H29*106)-100)/100</f>
        <v>#REF!</v>
      </c>
      <c r="U29" s="113">
        <v>360</v>
      </c>
      <c r="V29" s="114">
        <v>0.05</v>
      </c>
      <c r="W29" s="115">
        <v>460</v>
      </c>
      <c r="X29" s="115">
        <v>0.06</v>
      </c>
      <c r="Y29" s="116">
        <v>210</v>
      </c>
      <c r="Z29" s="7"/>
      <c r="AA29" s="170" t="s">
        <v>99</v>
      </c>
      <c r="AB29" s="175"/>
      <c r="AC29" s="193" t="s">
        <v>135</v>
      </c>
      <c r="AD29" s="193" t="s">
        <v>135</v>
      </c>
      <c r="AE29" s="193" t="s">
        <v>135</v>
      </c>
      <c r="AF29" s="193" t="s">
        <v>135</v>
      </c>
      <c r="AG29" s="193" t="s">
        <v>135</v>
      </c>
      <c r="AH29" s="193" t="s">
        <v>135</v>
      </c>
      <c r="AI29" s="193" t="s">
        <v>135</v>
      </c>
      <c r="AJ29" s="193" t="s">
        <v>135</v>
      </c>
      <c r="AK29" s="193" t="s">
        <v>135</v>
      </c>
      <c r="AL29" s="193" t="s">
        <v>135</v>
      </c>
      <c r="AM29" s="193" t="s">
        <v>135</v>
      </c>
      <c r="AN29" s="193" t="s">
        <v>135</v>
      </c>
      <c r="AO29" s="194" t="s">
        <v>135</v>
      </c>
      <c r="AP29" s="7"/>
    </row>
    <row r="30" spans="3:42" ht="29.1" customHeight="1" x14ac:dyDescent="0.35">
      <c r="C30" s="128" t="s">
        <v>100</v>
      </c>
      <c r="D30" s="106">
        <v>200</v>
      </c>
      <c r="E30" s="107">
        <v>4.5999999999999996</v>
      </c>
      <c r="F30" s="108">
        <f t="shared" si="0"/>
        <v>204.6</v>
      </c>
      <c r="G30" s="79">
        <f t="shared" si="1"/>
        <v>192.6</v>
      </c>
      <c r="H30" s="80">
        <f t="shared" si="2"/>
        <v>216.6</v>
      </c>
      <c r="I30" s="81">
        <v>187</v>
      </c>
      <c r="J30" s="82">
        <f>((I30/G30*94)-100)/100</f>
        <v>-8.7331256490135012E-2</v>
      </c>
      <c r="K30" s="83">
        <v>225</v>
      </c>
      <c r="L30" s="84">
        <f>((K30/H30*106)-100)/100</f>
        <v>0.10110803324099735</v>
      </c>
      <c r="M30" s="85">
        <v>4904</v>
      </c>
      <c r="N30" s="86">
        <f>M30/(M30+P30+R30)</f>
        <v>0.92773363601967462</v>
      </c>
      <c r="O30" s="85">
        <v>196.8</v>
      </c>
      <c r="P30" s="85">
        <v>208</v>
      </c>
      <c r="Q30" s="86">
        <f>P30/(M30+P30+R30)</f>
        <v>3.934922436625047E-2</v>
      </c>
      <c r="R30" s="85">
        <v>174</v>
      </c>
      <c r="S30" s="86">
        <f>R30/(M30+P30+R30)</f>
        <v>3.2917139614074914E-2</v>
      </c>
      <c r="T30" s="117" t="e">
        <f>((#REF!/H30*106)-100)/100</f>
        <v>#REF!</v>
      </c>
      <c r="U30" s="113">
        <v>300</v>
      </c>
      <c r="V30" s="114">
        <v>0.06</v>
      </c>
      <c r="W30" s="115">
        <v>360</v>
      </c>
      <c r="X30" s="115">
        <v>7.0000000000000007E-2</v>
      </c>
      <c r="Y30" s="116">
        <v>180</v>
      </c>
      <c r="Z30" s="7"/>
      <c r="AA30" s="170" t="s">
        <v>101</v>
      </c>
      <c r="AB30" s="175"/>
      <c r="AC30" s="193" t="s">
        <v>135</v>
      </c>
      <c r="AD30" s="193" t="s">
        <v>135</v>
      </c>
      <c r="AE30" s="193" t="s">
        <v>135</v>
      </c>
      <c r="AF30" s="193" t="s">
        <v>135</v>
      </c>
      <c r="AG30" s="193" t="s">
        <v>135</v>
      </c>
      <c r="AH30" s="193" t="s">
        <v>135</v>
      </c>
      <c r="AI30" s="193" t="s">
        <v>135</v>
      </c>
      <c r="AJ30" s="193" t="s">
        <v>135</v>
      </c>
      <c r="AK30" s="193" t="s">
        <v>135</v>
      </c>
      <c r="AL30" s="193" t="s">
        <v>135</v>
      </c>
      <c r="AM30" s="193" t="s">
        <v>135</v>
      </c>
      <c r="AN30" s="193" t="s">
        <v>135</v>
      </c>
      <c r="AO30" s="194" t="s">
        <v>135</v>
      </c>
      <c r="AP30" s="7"/>
    </row>
    <row r="31" spans="3:42" ht="29.1" customHeight="1" x14ac:dyDescent="0.35">
      <c r="C31" s="128" t="s">
        <v>102</v>
      </c>
      <c r="D31" s="106">
        <v>350</v>
      </c>
      <c r="E31" s="107">
        <v>3.95</v>
      </c>
      <c r="F31" s="108">
        <f t="shared" si="0"/>
        <v>353.95</v>
      </c>
      <c r="G31" s="79">
        <f t="shared" si="1"/>
        <v>332.95</v>
      </c>
      <c r="H31" s="80">
        <f t="shared" si="2"/>
        <v>374.95</v>
      </c>
      <c r="I31" s="81"/>
      <c r="J31" s="82"/>
      <c r="K31" s="83"/>
      <c r="L31" s="84"/>
      <c r="M31" s="85"/>
      <c r="N31" s="86"/>
      <c r="O31" s="85"/>
      <c r="P31" s="85"/>
      <c r="Q31" s="86"/>
      <c r="R31" s="85"/>
      <c r="S31" s="86"/>
      <c r="T31" s="117" t="e">
        <f>((#REF!/H31*106)-100)/100</f>
        <v>#REF!</v>
      </c>
      <c r="U31" s="113"/>
      <c r="V31" s="114"/>
      <c r="W31" s="115">
        <v>360</v>
      </c>
      <c r="X31" s="115">
        <v>0.05</v>
      </c>
      <c r="Y31" s="116">
        <v>225</v>
      </c>
      <c r="Z31" s="7"/>
      <c r="AA31" s="170" t="s">
        <v>103</v>
      </c>
      <c r="AB31" s="175"/>
      <c r="AC31" s="193" t="s">
        <v>135</v>
      </c>
      <c r="AD31" s="193" t="s">
        <v>135</v>
      </c>
      <c r="AE31" s="193" t="s">
        <v>135</v>
      </c>
      <c r="AF31" s="193" t="s">
        <v>135</v>
      </c>
      <c r="AG31" s="193" t="s">
        <v>135</v>
      </c>
      <c r="AH31" s="193" t="s">
        <v>135</v>
      </c>
      <c r="AI31" s="193" t="s">
        <v>135</v>
      </c>
      <c r="AJ31" s="193" t="s">
        <v>135</v>
      </c>
      <c r="AK31" s="193" t="s">
        <v>135</v>
      </c>
      <c r="AL31" s="193" t="s">
        <v>135</v>
      </c>
      <c r="AM31" s="193" t="s">
        <v>135</v>
      </c>
      <c r="AN31" s="193" t="s">
        <v>135</v>
      </c>
      <c r="AO31" s="194" t="s">
        <v>135</v>
      </c>
      <c r="AP31" s="7"/>
    </row>
    <row r="32" spans="3:42" ht="29.1" customHeight="1" x14ac:dyDescent="0.35">
      <c r="C32" s="128" t="s">
        <v>104</v>
      </c>
      <c r="D32" s="106">
        <v>400</v>
      </c>
      <c r="E32" s="107">
        <v>6.9</v>
      </c>
      <c r="F32" s="108">
        <f t="shared" si="0"/>
        <v>406.9</v>
      </c>
      <c r="G32" s="79">
        <f t="shared" si="1"/>
        <v>382.9</v>
      </c>
      <c r="H32" s="80">
        <f t="shared" si="2"/>
        <v>430.9</v>
      </c>
      <c r="I32" s="81">
        <v>380</v>
      </c>
      <c r="J32" s="82">
        <f t="shared" ref="J32:J39" si="13">((I32/G32*94)-100)/100</f>
        <v>-6.7119352311308375E-2</v>
      </c>
      <c r="K32" s="83">
        <v>445</v>
      </c>
      <c r="L32" s="84">
        <f t="shared" ref="L32:L39" si="14">((K32/H32*106)-100)/100</f>
        <v>9.4685541889069358E-2</v>
      </c>
      <c r="M32" s="85">
        <v>6252</v>
      </c>
      <c r="N32" s="86">
        <f t="shared" ref="N32:N39" si="15">M32/(M32+P32+R32)</f>
        <v>0.8835500282645562</v>
      </c>
      <c r="O32" s="85">
        <v>396.6</v>
      </c>
      <c r="P32" s="85">
        <v>757</v>
      </c>
      <c r="Q32" s="88">
        <f t="shared" ref="Q32:Q39" si="16">P32/(M32+P32+R32)</f>
        <v>0.10698134539287733</v>
      </c>
      <c r="R32" s="85">
        <v>67</v>
      </c>
      <c r="S32" s="86">
        <f t="shared" ref="S32:S39" si="17">R32/(M32+P32+R32)</f>
        <v>9.4686263425664222E-3</v>
      </c>
      <c r="T32" s="117" t="e">
        <f>((#REF!/H32*106)-100)/100</f>
        <v>#REF!</v>
      </c>
      <c r="U32" s="113">
        <v>360</v>
      </c>
      <c r="V32" s="114">
        <v>7.0000000000000007E-2</v>
      </c>
      <c r="W32" s="115">
        <v>460</v>
      </c>
      <c r="X32" s="115">
        <v>7.0000000000000007E-2</v>
      </c>
      <c r="Y32" s="116">
        <v>210</v>
      </c>
      <c r="Z32" s="7"/>
      <c r="AA32" s="170" t="s">
        <v>105</v>
      </c>
      <c r="AB32" s="175"/>
      <c r="AC32" s="193" t="s">
        <v>135</v>
      </c>
      <c r="AD32" s="193" t="s">
        <v>135</v>
      </c>
      <c r="AE32" s="193" t="s">
        <v>135</v>
      </c>
      <c r="AF32" s="193" t="s">
        <v>135</v>
      </c>
      <c r="AG32" s="193" t="s">
        <v>135</v>
      </c>
      <c r="AH32" s="193" t="s">
        <v>135</v>
      </c>
      <c r="AI32" s="193" t="s">
        <v>135</v>
      </c>
      <c r="AJ32" s="193" t="s">
        <v>135</v>
      </c>
      <c r="AK32" s="193" t="s">
        <v>135</v>
      </c>
      <c r="AL32" s="193" t="s">
        <v>135</v>
      </c>
      <c r="AM32" s="193" t="s">
        <v>135</v>
      </c>
      <c r="AN32" s="193" t="s">
        <v>135</v>
      </c>
      <c r="AO32" s="194" t="s">
        <v>135</v>
      </c>
      <c r="AP32" s="7"/>
    </row>
    <row r="33" spans="3:42" ht="29.1" customHeight="1" x14ac:dyDescent="0.35">
      <c r="C33" s="128" t="s">
        <v>8</v>
      </c>
      <c r="D33" s="106">
        <v>350</v>
      </c>
      <c r="E33" s="107">
        <v>3.95</v>
      </c>
      <c r="F33" s="108">
        <f t="shared" si="0"/>
        <v>353.95</v>
      </c>
      <c r="G33" s="79">
        <f t="shared" si="1"/>
        <v>332.95</v>
      </c>
      <c r="H33" s="80">
        <f t="shared" si="2"/>
        <v>374.95</v>
      </c>
      <c r="I33" s="89">
        <v>334</v>
      </c>
      <c r="J33" s="82">
        <f t="shared" si="13"/>
        <v>-5.703559092956894E-2</v>
      </c>
      <c r="K33" s="83">
        <v>375</v>
      </c>
      <c r="L33" s="84">
        <f t="shared" si="14"/>
        <v>6.014135218029068E-2</v>
      </c>
      <c r="M33" s="85">
        <v>8760</v>
      </c>
      <c r="N33" s="86">
        <f t="shared" si="15"/>
        <v>0.97441601779755282</v>
      </c>
      <c r="O33" s="85">
        <v>347.9</v>
      </c>
      <c r="P33" s="85">
        <v>111</v>
      </c>
      <c r="Q33" s="86">
        <f t="shared" si="16"/>
        <v>1.2347052280311457E-2</v>
      </c>
      <c r="R33" s="85">
        <v>119</v>
      </c>
      <c r="S33" s="86">
        <f t="shared" si="17"/>
        <v>1.3236929922135706E-2</v>
      </c>
      <c r="T33" s="117" t="e">
        <f>((#REF!/H33*106)-100)/100</f>
        <v>#REF!</v>
      </c>
      <c r="U33" s="113">
        <v>460</v>
      </c>
      <c r="V33" s="114">
        <v>7.0000000000000007E-2</v>
      </c>
      <c r="W33" s="115">
        <v>360</v>
      </c>
      <c r="X33" s="115">
        <v>0.05</v>
      </c>
      <c r="Y33" s="116">
        <v>225</v>
      </c>
      <c r="Z33" s="7"/>
      <c r="AA33" s="170" t="s">
        <v>141</v>
      </c>
      <c r="AB33" s="175"/>
      <c r="AC33" s="193" t="s">
        <v>135</v>
      </c>
      <c r="AD33" s="193" t="s">
        <v>135</v>
      </c>
      <c r="AE33" s="193" t="s">
        <v>135</v>
      </c>
      <c r="AF33" s="193" t="s">
        <v>135</v>
      </c>
      <c r="AG33" s="193" t="s">
        <v>135</v>
      </c>
      <c r="AH33" s="193" t="s">
        <v>135</v>
      </c>
      <c r="AI33" s="193" t="s">
        <v>135</v>
      </c>
      <c r="AJ33" s="193" t="s">
        <v>135</v>
      </c>
      <c r="AK33" s="197" t="s">
        <v>136</v>
      </c>
      <c r="AL33" s="193" t="s">
        <v>135</v>
      </c>
      <c r="AM33" s="193" t="s">
        <v>135</v>
      </c>
      <c r="AN33" s="193" t="s">
        <v>135</v>
      </c>
      <c r="AO33" s="194" t="s">
        <v>135</v>
      </c>
      <c r="AP33" s="7"/>
    </row>
    <row r="34" spans="3:42" ht="29.1" customHeight="1" x14ac:dyDescent="0.35">
      <c r="C34" s="128" t="s">
        <v>13</v>
      </c>
      <c r="D34" s="106">
        <v>350</v>
      </c>
      <c r="E34" s="107">
        <v>3.53</v>
      </c>
      <c r="F34" s="108">
        <f t="shared" si="0"/>
        <v>353.53</v>
      </c>
      <c r="G34" s="79">
        <f t="shared" si="1"/>
        <v>332.53</v>
      </c>
      <c r="H34" s="80">
        <f t="shared" si="2"/>
        <v>374.53</v>
      </c>
      <c r="I34" s="89">
        <v>334</v>
      </c>
      <c r="J34" s="82">
        <f t="shared" si="13"/>
        <v>-5.5844585450936679E-2</v>
      </c>
      <c r="K34" s="83">
        <v>375</v>
      </c>
      <c r="L34" s="84">
        <f t="shared" si="14"/>
        <v>6.1330200517982547E-2</v>
      </c>
      <c r="M34" s="85">
        <v>10333</v>
      </c>
      <c r="N34" s="86">
        <f t="shared" si="15"/>
        <v>0.9936532358880662</v>
      </c>
      <c r="O34" s="85">
        <v>344.9</v>
      </c>
      <c r="P34" s="85">
        <v>29</v>
      </c>
      <c r="Q34" s="86">
        <f t="shared" si="16"/>
        <v>2.7887296855466873E-3</v>
      </c>
      <c r="R34" s="85">
        <v>37</v>
      </c>
      <c r="S34" s="86">
        <f t="shared" si="17"/>
        <v>3.5580344263871524E-3</v>
      </c>
      <c r="T34" s="117" t="e">
        <f>((#REF!/H34*106)-100)/100</f>
        <v>#REF!</v>
      </c>
      <c r="U34" s="113">
        <v>360</v>
      </c>
      <c r="V34" s="114">
        <v>0.05</v>
      </c>
      <c r="W34" s="115">
        <v>360</v>
      </c>
      <c r="X34" s="115">
        <v>0.05</v>
      </c>
      <c r="Y34" s="116">
        <v>205</v>
      </c>
      <c r="Z34" s="7"/>
      <c r="AA34" s="170" t="s">
        <v>142</v>
      </c>
      <c r="AB34" s="175"/>
      <c r="AC34" s="193" t="s">
        <v>135</v>
      </c>
      <c r="AD34" s="193" t="s">
        <v>135</v>
      </c>
      <c r="AE34" s="193" t="s">
        <v>135</v>
      </c>
      <c r="AF34" s="193" t="s">
        <v>135</v>
      </c>
      <c r="AG34" s="193" t="s">
        <v>135</v>
      </c>
      <c r="AH34" s="193" t="s">
        <v>135</v>
      </c>
      <c r="AI34" s="193" t="s">
        <v>135</v>
      </c>
      <c r="AJ34" s="193" t="s">
        <v>135</v>
      </c>
      <c r="AK34" s="197" t="s">
        <v>136</v>
      </c>
      <c r="AL34" s="193" t="s">
        <v>135</v>
      </c>
      <c r="AM34" s="193" t="s">
        <v>135</v>
      </c>
      <c r="AN34" s="193" t="s">
        <v>135</v>
      </c>
      <c r="AO34" s="194" t="s">
        <v>135</v>
      </c>
      <c r="AP34" s="7"/>
    </row>
    <row r="35" spans="3:42" ht="29.1" customHeight="1" x14ac:dyDescent="0.35">
      <c r="C35" s="128" t="s">
        <v>14</v>
      </c>
      <c r="D35" s="106">
        <v>350</v>
      </c>
      <c r="E35" s="107">
        <v>3.95</v>
      </c>
      <c r="F35" s="108">
        <f t="shared" si="0"/>
        <v>353.95</v>
      </c>
      <c r="G35" s="79">
        <f t="shared" si="1"/>
        <v>332.95</v>
      </c>
      <c r="H35" s="80">
        <f t="shared" si="2"/>
        <v>374.95</v>
      </c>
      <c r="I35" s="89">
        <v>334</v>
      </c>
      <c r="J35" s="82">
        <f t="shared" si="13"/>
        <v>-5.703559092956894E-2</v>
      </c>
      <c r="K35" s="83">
        <v>375</v>
      </c>
      <c r="L35" s="84">
        <f t="shared" si="14"/>
        <v>6.014135218029068E-2</v>
      </c>
      <c r="M35" s="85">
        <v>20620</v>
      </c>
      <c r="N35" s="86">
        <f t="shared" si="15"/>
        <v>0.98532995651550626</v>
      </c>
      <c r="O35" s="85">
        <v>346.9</v>
      </c>
      <c r="P35" s="85">
        <v>156</v>
      </c>
      <c r="Q35" s="86">
        <f t="shared" si="16"/>
        <v>7.4544846370717252E-3</v>
      </c>
      <c r="R35" s="85">
        <v>151</v>
      </c>
      <c r="S35" s="86">
        <f t="shared" si="17"/>
        <v>7.2155588474219906E-3</v>
      </c>
      <c r="T35" s="117" t="e">
        <f>((#REF!/H35*106)-100)/100</f>
        <v>#REF!</v>
      </c>
      <c r="U35" s="113">
        <v>360</v>
      </c>
      <c r="V35" s="114">
        <v>0.05</v>
      </c>
      <c r="W35" s="115">
        <v>360</v>
      </c>
      <c r="X35" s="115">
        <v>0.05</v>
      </c>
      <c r="Y35" s="116">
        <v>225</v>
      </c>
      <c r="Z35" s="7"/>
      <c r="AA35" s="170" t="s">
        <v>143</v>
      </c>
      <c r="AB35" s="175"/>
      <c r="AC35" s="193" t="s">
        <v>135</v>
      </c>
      <c r="AD35" s="193" t="s">
        <v>135</v>
      </c>
      <c r="AE35" s="193" t="s">
        <v>135</v>
      </c>
      <c r="AF35" s="193" t="s">
        <v>135</v>
      </c>
      <c r="AG35" s="193" t="s">
        <v>135</v>
      </c>
      <c r="AH35" s="193" t="s">
        <v>135</v>
      </c>
      <c r="AI35" s="193" t="s">
        <v>135</v>
      </c>
      <c r="AJ35" s="193" t="s">
        <v>135</v>
      </c>
      <c r="AK35" s="197" t="s">
        <v>136</v>
      </c>
      <c r="AL35" s="193" t="s">
        <v>135</v>
      </c>
      <c r="AM35" s="193" t="s">
        <v>135</v>
      </c>
      <c r="AN35" s="193" t="s">
        <v>135</v>
      </c>
      <c r="AO35" s="194" t="s">
        <v>135</v>
      </c>
      <c r="AP35" s="7"/>
    </row>
    <row r="36" spans="3:42" ht="29.1" customHeight="1" x14ac:dyDescent="0.35">
      <c r="C36" s="128" t="s">
        <v>4</v>
      </c>
      <c r="D36" s="106">
        <v>300</v>
      </c>
      <c r="E36" s="107">
        <v>4.2</v>
      </c>
      <c r="F36" s="108">
        <f t="shared" si="0"/>
        <v>304.2</v>
      </c>
      <c r="G36" s="79">
        <f t="shared" si="1"/>
        <v>286.2</v>
      </c>
      <c r="H36" s="80">
        <f t="shared" si="2"/>
        <v>322.2</v>
      </c>
      <c r="I36" s="81">
        <v>284</v>
      </c>
      <c r="J36" s="82">
        <f t="shared" si="13"/>
        <v>-6.7225716282320033E-2</v>
      </c>
      <c r="K36" s="83">
        <v>325</v>
      </c>
      <c r="L36" s="84">
        <f t="shared" si="14"/>
        <v>6.9211669770329109E-2</v>
      </c>
      <c r="M36" s="85">
        <v>3978</v>
      </c>
      <c r="N36" s="86">
        <f t="shared" si="15"/>
        <v>0.93953708077468112</v>
      </c>
      <c r="O36" s="85">
        <v>296.7</v>
      </c>
      <c r="P36" s="85">
        <v>189</v>
      </c>
      <c r="Q36" s="88">
        <f t="shared" si="16"/>
        <v>4.4638639584317429E-2</v>
      </c>
      <c r="R36" s="85">
        <v>67</v>
      </c>
      <c r="S36" s="86">
        <f t="shared" si="17"/>
        <v>1.5824279641001419E-2</v>
      </c>
      <c r="T36" s="117" t="e">
        <f>((#REF!/H36*106)-100)/100</f>
        <v>#REF!</v>
      </c>
      <c r="U36" s="113">
        <v>360</v>
      </c>
      <c r="V36" s="114">
        <v>0.05</v>
      </c>
      <c r="W36" s="115">
        <v>360</v>
      </c>
      <c r="X36" s="115">
        <v>0.05</v>
      </c>
      <c r="Y36" s="116">
        <v>240</v>
      </c>
      <c r="Z36" s="7"/>
      <c r="AA36" s="170" t="s">
        <v>144</v>
      </c>
      <c r="AB36" s="175"/>
      <c r="AC36" s="193" t="s">
        <v>135</v>
      </c>
      <c r="AD36" s="193" t="s">
        <v>135</v>
      </c>
      <c r="AE36" s="193" t="s">
        <v>135</v>
      </c>
      <c r="AF36" s="193" t="s">
        <v>135</v>
      </c>
      <c r="AG36" s="193" t="s">
        <v>135</v>
      </c>
      <c r="AH36" s="193" t="s">
        <v>135</v>
      </c>
      <c r="AI36" s="193" t="s">
        <v>135</v>
      </c>
      <c r="AJ36" s="193" t="s">
        <v>135</v>
      </c>
      <c r="AK36" s="193" t="s">
        <v>135</v>
      </c>
      <c r="AL36" s="193" t="s">
        <v>135</v>
      </c>
      <c r="AM36" s="193" t="s">
        <v>135</v>
      </c>
      <c r="AN36" s="193" t="s">
        <v>135</v>
      </c>
      <c r="AO36" s="194" t="s">
        <v>135</v>
      </c>
      <c r="AP36" s="7"/>
    </row>
    <row r="37" spans="3:42" ht="29.1" customHeight="1" x14ac:dyDescent="0.35">
      <c r="C37" s="128" t="s">
        <v>10</v>
      </c>
      <c r="D37" s="106">
        <v>350</v>
      </c>
      <c r="E37" s="107">
        <v>3.95</v>
      </c>
      <c r="F37" s="108">
        <f t="shared" si="0"/>
        <v>353.95</v>
      </c>
      <c r="G37" s="79">
        <f t="shared" si="1"/>
        <v>332.95</v>
      </c>
      <c r="H37" s="80">
        <f t="shared" si="2"/>
        <v>374.95</v>
      </c>
      <c r="I37" s="81">
        <v>320</v>
      </c>
      <c r="J37" s="82">
        <f t="shared" si="13"/>
        <v>-9.6561045201982262E-2</v>
      </c>
      <c r="K37" s="83">
        <v>385</v>
      </c>
      <c r="L37" s="84">
        <f t="shared" si="14"/>
        <v>8.8411788238431793E-2</v>
      </c>
      <c r="M37" s="85">
        <v>4950</v>
      </c>
      <c r="N37" s="86">
        <f t="shared" si="15"/>
        <v>0.96023278370514065</v>
      </c>
      <c r="O37" s="85">
        <v>341.9</v>
      </c>
      <c r="P37" s="85">
        <v>116</v>
      </c>
      <c r="Q37" s="86">
        <f t="shared" si="16"/>
        <v>2.250242483026188E-2</v>
      </c>
      <c r="R37" s="85">
        <v>89</v>
      </c>
      <c r="S37" s="86">
        <f t="shared" si="17"/>
        <v>1.7264791464597477E-2</v>
      </c>
      <c r="T37" s="117" t="e">
        <f>((#REF!/H37*106)-100)/100</f>
        <v>#REF!</v>
      </c>
      <c r="U37" s="113">
        <v>360</v>
      </c>
      <c r="V37" s="114">
        <v>0.05</v>
      </c>
      <c r="W37" s="115">
        <v>360</v>
      </c>
      <c r="X37" s="115">
        <v>0.05</v>
      </c>
      <c r="Y37" s="116">
        <v>225</v>
      </c>
      <c r="Z37" s="7"/>
      <c r="AA37" s="170" t="s">
        <v>145</v>
      </c>
      <c r="AB37" s="175"/>
      <c r="AC37" s="193" t="s">
        <v>135</v>
      </c>
      <c r="AD37" s="193" t="s">
        <v>135</v>
      </c>
      <c r="AE37" s="193" t="s">
        <v>135</v>
      </c>
      <c r="AF37" s="193" t="s">
        <v>135</v>
      </c>
      <c r="AG37" s="193" t="s">
        <v>135</v>
      </c>
      <c r="AH37" s="193" t="s">
        <v>135</v>
      </c>
      <c r="AI37" s="193" t="s">
        <v>135</v>
      </c>
      <c r="AJ37" s="193" t="s">
        <v>135</v>
      </c>
      <c r="AK37" s="193" t="s">
        <v>135</v>
      </c>
      <c r="AL37" s="193" t="s">
        <v>135</v>
      </c>
      <c r="AM37" s="193" t="s">
        <v>135</v>
      </c>
      <c r="AN37" s="193" t="s">
        <v>135</v>
      </c>
      <c r="AO37" s="194" t="s">
        <v>135</v>
      </c>
      <c r="AP37" s="7"/>
    </row>
    <row r="38" spans="3:42" ht="29.1" customHeight="1" x14ac:dyDescent="0.35">
      <c r="C38" s="128" t="s">
        <v>11</v>
      </c>
      <c r="D38" s="106">
        <v>350</v>
      </c>
      <c r="E38" s="107">
        <v>3.95</v>
      </c>
      <c r="F38" s="108">
        <f t="shared" si="0"/>
        <v>353.95</v>
      </c>
      <c r="G38" s="79">
        <f t="shared" si="1"/>
        <v>332.95</v>
      </c>
      <c r="H38" s="80">
        <f t="shared" si="2"/>
        <v>374.95</v>
      </c>
      <c r="I38" s="81">
        <v>330</v>
      </c>
      <c r="J38" s="82">
        <f t="shared" si="13"/>
        <v>-6.8328577864544257E-2</v>
      </c>
      <c r="K38" s="83">
        <v>450</v>
      </c>
      <c r="L38" s="84">
        <f t="shared" si="14"/>
        <v>0.27216962261634892</v>
      </c>
      <c r="M38" s="85">
        <v>3360</v>
      </c>
      <c r="N38" s="86">
        <f t="shared" si="15"/>
        <v>0.7652015486221817</v>
      </c>
      <c r="O38" s="85">
        <v>355.6</v>
      </c>
      <c r="P38" s="85">
        <v>1016</v>
      </c>
      <c r="Q38" s="88">
        <f t="shared" si="16"/>
        <v>0.23138237303575496</v>
      </c>
      <c r="R38" s="85">
        <v>15</v>
      </c>
      <c r="S38" s="86">
        <f t="shared" si="17"/>
        <v>3.4160783420633112E-3</v>
      </c>
      <c r="T38" s="117" t="e">
        <f>((#REF!/H38*106)-100)/100</f>
        <v>#REF!</v>
      </c>
      <c r="U38" s="113">
        <v>360</v>
      </c>
      <c r="V38" s="114">
        <v>0.05</v>
      </c>
      <c r="W38" s="115">
        <v>360</v>
      </c>
      <c r="X38" s="115">
        <v>0.05</v>
      </c>
      <c r="Y38" s="116">
        <v>225</v>
      </c>
      <c r="Z38" s="7"/>
      <c r="AA38" s="170" t="s">
        <v>146</v>
      </c>
      <c r="AB38" s="175"/>
      <c r="AC38" s="197" t="s">
        <v>136</v>
      </c>
      <c r="AD38" s="193" t="s">
        <v>135</v>
      </c>
      <c r="AE38" s="197" t="s">
        <v>136</v>
      </c>
      <c r="AF38" s="193" t="s">
        <v>135</v>
      </c>
      <c r="AG38" s="193" t="s">
        <v>135</v>
      </c>
      <c r="AH38" s="193" t="s">
        <v>135</v>
      </c>
      <c r="AI38" s="193" t="s">
        <v>135</v>
      </c>
      <c r="AJ38" s="193" t="s">
        <v>135</v>
      </c>
      <c r="AK38" s="197" t="s">
        <v>136</v>
      </c>
      <c r="AL38" s="193" t="s">
        <v>135</v>
      </c>
      <c r="AM38" s="193" t="s">
        <v>135</v>
      </c>
      <c r="AN38" s="193" t="s">
        <v>135</v>
      </c>
      <c r="AO38" s="194" t="s">
        <v>135</v>
      </c>
      <c r="AP38" s="7"/>
    </row>
    <row r="39" spans="3:42" ht="29.1" customHeight="1" x14ac:dyDescent="0.35">
      <c r="C39" s="128" t="s">
        <v>9</v>
      </c>
      <c r="D39" s="106">
        <v>350</v>
      </c>
      <c r="E39" s="107">
        <v>3.53</v>
      </c>
      <c r="F39" s="108">
        <f t="shared" si="0"/>
        <v>353.53</v>
      </c>
      <c r="G39" s="79">
        <f t="shared" si="1"/>
        <v>332.53</v>
      </c>
      <c r="H39" s="80">
        <f t="shared" si="2"/>
        <v>374.53</v>
      </c>
      <c r="I39" s="89">
        <v>336</v>
      </c>
      <c r="J39" s="82">
        <f t="shared" si="13"/>
        <v>-5.019096021411585E-2</v>
      </c>
      <c r="K39" s="83">
        <v>380</v>
      </c>
      <c r="L39" s="84">
        <f t="shared" si="14"/>
        <v>7.5481269858222511E-2</v>
      </c>
      <c r="M39" s="85">
        <v>11934</v>
      </c>
      <c r="N39" s="86">
        <f t="shared" si="15"/>
        <v>0.99690919722663107</v>
      </c>
      <c r="O39" s="85">
        <v>350.3</v>
      </c>
      <c r="P39" s="85">
        <v>26</v>
      </c>
      <c r="Q39" s="86">
        <f t="shared" si="16"/>
        <v>2.1719154623673878E-3</v>
      </c>
      <c r="R39" s="85">
        <v>11</v>
      </c>
      <c r="S39" s="86">
        <f t="shared" si="17"/>
        <v>9.1888731100158718E-4</v>
      </c>
      <c r="T39" s="117" t="e">
        <f>((#REF!/H39*106)-100)/100</f>
        <v>#REF!</v>
      </c>
      <c r="U39" s="113">
        <v>360</v>
      </c>
      <c r="V39" s="114">
        <v>0.05</v>
      </c>
      <c r="W39" s="115">
        <v>360</v>
      </c>
      <c r="X39" s="115">
        <v>0.05</v>
      </c>
      <c r="Y39" s="116">
        <v>205</v>
      </c>
      <c r="Z39" s="7"/>
      <c r="AA39" s="170" t="s">
        <v>147</v>
      </c>
      <c r="AB39" s="175"/>
      <c r="AC39" s="193" t="s">
        <v>135</v>
      </c>
      <c r="AD39" s="193" t="s">
        <v>135</v>
      </c>
      <c r="AE39" s="193" t="s">
        <v>135</v>
      </c>
      <c r="AF39" s="193" t="s">
        <v>135</v>
      </c>
      <c r="AG39" s="193" t="s">
        <v>135</v>
      </c>
      <c r="AH39" s="193" t="s">
        <v>135</v>
      </c>
      <c r="AI39" s="193" t="s">
        <v>135</v>
      </c>
      <c r="AJ39" s="193" t="s">
        <v>135</v>
      </c>
      <c r="AK39" s="193" t="s">
        <v>135</v>
      </c>
      <c r="AL39" s="193" t="s">
        <v>135</v>
      </c>
      <c r="AM39" s="193" t="s">
        <v>135</v>
      </c>
      <c r="AN39" s="193" t="s">
        <v>135</v>
      </c>
      <c r="AO39" s="194" t="s">
        <v>135</v>
      </c>
      <c r="AP39" s="7"/>
    </row>
    <row r="40" spans="3:42" ht="28.5" customHeight="1" x14ac:dyDescent="0.35">
      <c r="C40" s="128" t="s">
        <v>41</v>
      </c>
      <c r="D40" s="106">
        <v>450</v>
      </c>
      <c r="E40" s="107">
        <v>3.32</v>
      </c>
      <c r="F40" s="108">
        <f t="shared" si="0"/>
        <v>453.32</v>
      </c>
      <c r="G40" s="79">
        <f t="shared" si="1"/>
        <v>426.32</v>
      </c>
      <c r="H40" s="80">
        <f t="shared" si="2"/>
        <v>480.32</v>
      </c>
      <c r="I40" s="89"/>
      <c r="J40" s="89"/>
      <c r="K40" s="83"/>
      <c r="L40" s="83"/>
      <c r="M40" s="85"/>
      <c r="N40" s="85"/>
      <c r="O40" s="85"/>
      <c r="P40" s="85"/>
      <c r="Q40" s="85"/>
      <c r="R40" s="85"/>
      <c r="S40" s="85"/>
      <c r="T40" s="117" t="e">
        <f>((#REF!/H40*106)-100)/100</f>
        <v>#REF!</v>
      </c>
      <c r="U40" s="113">
        <v>360</v>
      </c>
      <c r="V40" s="114">
        <v>0.05</v>
      </c>
      <c r="W40" s="115">
        <v>300</v>
      </c>
      <c r="X40" s="115">
        <v>0.06</v>
      </c>
      <c r="Y40" s="116">
        <v>175</v>
      </c>
      <c r="Z40" s="7"/>
      <c r="AA40" s="170" t="s">
        <v>148</v>
      </c>
      <c r="AB40" s="175"/>
      <c r="AC40" s="193" t="s">
        <v>135</v>
      </c>
      <c r="AD40" s="193" t="s">
        <v>135</v>
      </c>
      <c r="AE40" s="193" t="s">
        <v>135</v>
      </c>
      <c r="AF40" s="193" t="s">
        <v>135</v>
      </c>
      <c r="AG40" s="193" t="s">
        <v>135</v>
      </c>
      <c r="AH40" s="193" t="s">
        <v>135</v>
      </c>
      <c r="AI40" s="193" t="s">
        <v>135</v>
      </c>
      <c r="AJ40" s="193" t="s">
        <v>135</v>
      </c>
      <c r="AK40" s="193" t="s">
        <v>135</v>
      </c>
      <c r="AL40" s="193" t="s">
        <v>135</v>
      </c>
      <c r="AM40" s="193" t="s">
        <v>135</v>
      </c>
      <c r="AN40" s="193" t="s">
        <v>135</v>
      </c>
      <c r="AO40" s="194" t="s">
        <v>135</v>
      </c>
      <c r="AP40" s="7"/>
    </row>
    <row r="41" spans="3:42" ht="29.1" customHeight="1" x14ac:dyDescent="0.35">
      <c r="C41" s="128" t="s">
        <v>49</v>
      </c>
      <c r="D41" s="106">
        <v>400</v>
      </c>
      <c r="E41" s="107">
        <v>2.92</v>
      </c>
      <c r="F41" s="108">
        <f t="shared" si="0"/>
        <v>402.92</v>
      </c>
      <c r="G41" s="79">
        <f t="shared" si="1"/>
        <v>378.92</v>
      </c>
      <c r="H41" s="80">
        <f t="shared" si="2"/>
        <v>426.92</v>
      </c>
      <c r="I41" s="89"/>
      <c r="J41" s="89"/>
      <c r="K41" s="83"/>
      <c r="L41" s="83"/>
      <c r="M41" s="85"/>
      <c r="N41" s="85"/>
      <c r="O41" s="85"/>
      <c r="P41" s="85"/>
      <c r="Q41" s="85"/>
      <c r="R41" s="85"/>
      <c r="S41" s="85"/>
      <c r="T41" s="117" t="e">
        <f>((#REF!/H41*106)-100)/100</f>
        <v>#REF!</v>
      </c>
      <c r="U41" s="118">
        <v>460</v>
      </c>
      <c r="V41" s="119">
        <v>0.05</v>
      </c>
      <c r="W41" s="115">
        <v>300</v>
      </c>
      <c r="X41" s="114">
        <v>0.06</v>
      </c>
      <c r="Y41" s="120">
        <v>240</v>
      </c>
      <c r="Z41" s="7"/>
      <c r="AA41" s="170" t="s">
        <v>149</v>
      </c>
      <c r="AB41" s="175"/>
      <c r="AC41" s="193" t="s">
        <v>135</v>
      </c>
      <c r="AD41" s="193" t="s">
        <v>135</v>
      </c>
      <c r="AE41" s="193" t="s">
        <v>135</v>
      </c>
      <c r="AF41" s="193" t="s">
        <v>135</v>
      </c>
      <c r="AG41" s="193" t="s">
        <v>135</v>
      </c>
      <c r="AH41" s="193" t="s">
        <v>135</v>
      </c>
      <c r="AI41" s="197" t="s">
        <v>136</v>
      </c>
      <c r="AJ41" s="193" t="s">
        <v>135</v>
      </c>
      <c r="AK41" s="193" t="s">
        <v>135</v>
      </c>
      <c r="AL41" s="193" t="s">
        <v>135</v>
      </c>
      <c r="AM41" s="193" t="s">
        <v>135</v>
      </c>
      <c r="AN41" s="193" t="s">
        <v>135</v>
      </c>
      <c r="AO41" s="194" t="s">
        <v>135</v>
      </c>
      <c r="AP41" s="7"/>
    </row>
    <row r="42" spans="3:42" ht="29.1" customHeight="1" x14ac:dyDescent="0.35">
      <c r="C42" s="128" t="s">
        <v>50</v>
      </c>
      <c r="D42" s="106"/>
      <c r="E42" s="107"/>
      <c r="F42" s="108"/>
      <c r="G42" s="79"/>
      <c r="H42" s="80"/>
      <c r="I42" s="89"/>
      <c r="J42" s="89"/>
      <c r="K42" s="83"/>
      <c r="L42" s="83"/>
      <c r="M42" s="85"/>
      <c r="N42" s="85"/>
      <c r="O42" s="85"/>
      <c r="P42" s="85"/>
      <c r="Q42" s="85"/>
      <c r="R42" s="85"/>
      <c r="S42" s="85"/>
      <c r="T42" s="117"/>
      <c r="U42" s="150"/>
      <c r="V42" s="151"/>
      <c r="W42" s="121"/>
      <c r="X42" s="121"/>
      <c r="Y42" s="120"/>
      <c r="Z42" s="7"/>
      <c r="AA42" s="170" t="s">
        <v>150</v>
      </c>
      <c r="AB42" s="175"/>
      <c r="AC42" s="193" t="s">
        <v>135</v>
      </c>
      <c r="AD42" s="193" t="s">
        <v>135</v>
      </c>
      <c r="AE42" s="193" t="s">
        <v>135</v>
      </c>
      <c r="AF42" s="193" t="s">
        <v>135</v>
      </c>
      <c r="AG42" s="193" t="s">
        <v>135</v>
      </c>
      <c r="AH42" s="193" t="s">
        <v>135</v>
      </c>
      <c r="AI42" s="193" t="s">
        <v>135</v>
      </c>
      <c r="AJ42" s="193" t="s">
        <v>135</v>
      </c>
      <c r="AK42" s="193" t="s">
        <v>135</v>
      </c>
      <c r="AL42" s="193" t="s">
        <v>135</v>
      </c>
      <c r="AM42" s="193" t="s">
        <v>135</v>
      </c>
      <c r="AN42" s="193" t="s">
        <v>135</v>
      </c>
      <c r="AO42" s="194" t="s">
        <v>135</v>
      </c>
      <c r="AP42" s="7"/>
    </row>
    <row r="43" spans="3:42" ht="29.1" customHeight="1" x14ac:dyDescent="0.35">
      <c r="C43" s="128" t="s">
        <v>51</v>
      </c>
      <c r="D43" s="106"/>
      <c r="E43" s="107"/>
      <c r="F43" s="108"/>
      <c r="G43" s="79"/>
      <c r="H43" s="80"/>
      <c r="I43" s="89"/>
      <c r="J43" s="89"/>
      <c r="K43" s="83"/>
      <c r="L43" s="83"/>
      <c r="M43" s="85"/>
      <c r="N43" s="85"/>
      <c r="O43" s="85"/>
      <c r="P43" s="85"/>
      <c r="Q43" s="85"/>
      <c r="R43" s="85"/>
      <c r="S43" s="85"/>
      <c r="T43" s="117"/>
      <c r="U43" s="113"/>
      <c r="V43" s="114"/>
      <c r="W43" s="115"/>
      <c r="X43" s="115"/>
      <c r="Y43" s="116"/>
      <c r="Z43" s="7"/>
      <c r="AA43" s="170" t="s">
        <v>151</v>
      </c>
      <c r="AB43" s="175"/>
      <c r="AC43" s="193" t="s">
        <v>135</v>
      </c>
      <c r="AD43" s="193" t="s">
        <v>135</v>
      </c>
      <c r="AE43" s="193" t="s">
        <v>135</v>
      </c>
      <c r="AF43" s="193" t="s">
        <v>135</v>
      </c>
      <c r="AG43" s="193" t="s">
        <v>135</v>
      </c>
      <c r="AH43" s="193" t="s">
        <v>135</v>
      </c>
      <c r="AI43" s="193" t="s">
        <v>135</v>
      </c>
      <c r="AJ43" s="193" t="s">
        <v>135</v>
      </c>
      <c r="AK43" s="193" t="s">
        <v>135</v>
      </c>
      <c r="AL43" s="193" t="s">
        <v>135</v>
      </c>
      <c r="AM43" s="193" t="s">
        <v>135</v>
      </c>
      <c r="AN43" s="193" t="s">
        <v>135</v>
      </c>
      <c r="AO43" s="194" t="s">
        <v>135</v>
      </c>
      <c r="AP43" s="7"/>
    </row>
    <row r="44" spans="3:42" ht="29.1" customHeight="1" x14ac:dyDescent="0.35">
      <c r="C44" s="128" t="s">
        <v>52</v>
      </c>
      <c r="D44" s="106"/>
      <c r="E44" s="107"/>
      <c r="F44" s="108"/>
      <c r="G44" s="79"/>
      <c r="H44" s="80"/>
      <c r="I44" s="89"/>
      <c r="J44" s="89"/>
      <c r="K44" s="83"/>
      <c r="L44" s="83"/>
      <c r="M44" s="85"/>
      <c r="N44" s="85"/>
      <c r="O44" s="85"/>
      <c r="P44" s="85"/>
      <c r="Q44" s="85"/>
      <c r="R44" s="85"/>
      <c r="S44" s="85"/>
      <c r="T44" s="117"/>
      <c r="U44" s="113"/>
      <c r="V44" s="114"/>
      <c r="W44" s="115"/>
      <c r="X44" s="115"/>
      <c r="Y44" s="116"/>
      <c r="Z44" s="7"/>
      <c r="AA44" s="170" t="s">
        <v>152</v>
      </c>
      <c r="AB44" s="175"/>
      <c r="AC44" s="193" t="s">
        <v>135</v>
      </c>
      <c r="AD44" s="193" t="s">
        <v>135</v>
      </c>
      <c r="AE44" s="193" t="s">
        <v>135</v>
      </c>
      <c r="AF44" s="193" t="s">
        <v>135</v>
      </c>
      <c r="AG44" s="193" t="s">
        <v>135</v>
      </c>
      <c r="AH44" s="193" t="s">
        <v>135</v>
      </c>
      <c r="AI44" s="197" t="s">
        <v>136</v>
      </c>
      <c r="AJ44" s="193" t="s">
        <v>135</v>
      </c>
      <c r="AK44" s="193" t="s">
        <v>135</v>
      </c>
      <c r="AL44" s="193" t="s">
        <v>135</v>
      </c>
      <c r="AM44" s="193" t="s">
        <v>135</v>
      </c>
      <c r="AN44" s="193" t="s">
        <v>135</v>
      </c>
      <c r="AO44" s="194" t="s">
        <v>135</v>
      </c>
      <c r="AP44" s="7"/>
    </row>
    <row r="45" spans="3:42" ht="29.1" customHeight="1" x14ac:dyDescent="0.35">
      <c r="C45" s="128" t="s">
        <v>53</v>
      </c>
      <c r="D45" s="106"/>
      <c r="E45" s="107"/>
      <c r="F45" s="108"/>
      <c r="G45" s="79"/>
      <c r="H45" s="80"/>
      <c r="I45" s="89"/>
      <c r="J45" s="89"/>
      <c r="K45" s="83"/>
      <c r="L45" s="83"/>
      <c r="M45" s="85"/>
      <c r="N45" s="85"/>
      <c r="O45" s="85"/>
      <c r="P45" s="85"/>
      <c r="Q45" s="85"/>
      <c r="R45" s="85"/>
      <c r="S45" s="85"/>
      <c r="T45" s="117"/>
      <c r="U45" s="113"/>
      <c r="V45" s="114"/>
      <c r="W45" s="115"/>
      <c r="X45" s="115"/>
      <c r="Y45" s="116"/>
      <c r="Z45" s="7"/>
      <c r="AA45" s="170" t="s">
        <v>153</v>
      </c>
      <c r="AB45" s="175"/>
      <c r="AC45" s="193" t="s">
        <v>135</v>
      </c>
      <c r="AD45" s="193" t="s">
        <v>135</v>
      </c>
      <c r="AE45" s="193" t="s">
        <v>135</v>
      </c>
      <c r="AF45" s="193" t="s">
        <v>135</v>
      </c>
      <c r="AG45" s="193" t="s">
        <v>135</v>
      </c>
      <c r="AH45" s="193" t="s">
        <v>135</v>
      </c>
      <c r="AI45" s="193" t="s">
        <v>135</v>
      </c>
      <c r="AJ45" s="193" t="s">
        <v>135</v>
      </c>
      <c r="AK45" s="193" t="s">
        <v>135</v>
      </c>
      <c r="AL45" s="193" t="s">
        <v>135</v>
      </c>
      <c r="AM45" s="193" t="s">
        <v>135</v>
      </c>
      <c r="AN45" s="193" t="s">
        <v>135</v>
      </c>
      <c r="AO45" s="194" t="s">
        <v>135</v>
      </c>
      <c r="AP45" s="7"/>
    </row>
    <row r="46" spans="3:42" ht="29.1" customHeight="1" x14ac:dyDescent="0.35">
      <c r="C46" s="128" t="s">
        <v>12</v>
      </c>
      <c r="D46" s="106">
        <v>350</v>
      </c>
      <c r="E46" s="107">
        <v>5.15</v>
      </c>
      <c r="F46" s="108">
        <f t="shared" si="0"/>
        <v>355.15</v>
      </c>
      <c r="G46" s="79">
        <f t="shared" si="1"/>
        <v>334.15</v>
      </c>
      <c r="H46" s="80">
        <f t="shared" si="2"/>
        <v>376.15</v>
      </c>
      <c r="I46" s="81">
        <v>325</v>
      </c>
      <c r="J46" s="82">
        <f>((I46/G46*94)-100)/100</f>
        <v>-8.5739937153972795E-2</v>
      </c>
      <c r="K46" s="83">
        <v>380</v>
      </c>
      <c r="L46" s="84">
        <f>((K46/H46*106)-100)/100</f>
        <v>7.0849395188089803E-2</v>
      </c>
      <c r="M46" s="85">
        <v>2900</v>
      </c>
      <c r="N46" s="86">
        <f>M46/(M46+P46+R46)</f>
        <v>0.91109016650958219</v>
      </c>
      <c r="O46" s="85">
        <v>346.5</v>
      </c>
      <c r="P46" s="85">
        <v>126</v>
      </c>
      <c r="Q46" s="86">
        <f>P46/(M46+P46+R46)</f>
        <v>3.9585296889726673E-2</v>
      </c>
      <c r="R46" s="85">
        <v>157</v>
      </c>
      <c r="S46" s="88">
        <f>R46/(M46+P46+R46)</f>
        <v>4.9324536600691173E-2</v>
      </c>
      <c r="T46" s="117" t="e">
        <f>((#REF!/H46*106)-100)/100</f>
        <v>#REF!</v>
      </c>
      <c r="U46" s="113">
        <v>300</v>
      </c>
      <c r="V46" s="114">
        <v>0.06</v>
      </c>
      <c r="W46" s="115">
        <v>360</v>
      </c>
      <c r="X46" s="115">
        <v>7.0000000000000007E-2</v>
      </c>
      <c r="Y46" s="116">
        <v>210</v>
      </c>
      <c r="Z46" s="7"/>
      <c r="AA46" s="170" t="s">
        <v>154</v>
      </c>
      <c r="AB46" s="175"/>
      <c r="AC46" s="193" t="s">
        <v>135</v>
      </c>
      <c r="AD46" s="193" t="s">
        <v>135</v>
      </c>
      <c r="AE46" s="193" t="s">
        <v>135</v>
      </c>
      <c r="AF46" s="193" t="s">
        <v>135</v>
      </c>
      <c r="AG46" s="193" t="s">
        <v>135</v>
      </c>
      <c r="AH46" s="193" t="s">
        <v>135</v>
      </c>
      <c r="AI46" s="193" t="s">
        <v>135</v>
      </c>
      <c r="AJ46" s="193" t="s">
        <v>135</v>
      </c>
      <c r="AK46" s="193" t="s">
        <v>135</v>
      </c>
      <c r="AL46" s="193" t="s">
        <v>135</v>
      </c>
      <c r="AM46" s="193" t="s">
        <v>135</v>
      </c>
      <c r="AN46" s="193" t="s">
        <v>135</v>
      </c>
      <c r="AO46" s="194" t="s">
        <v>135</v>
      </c>
      <c r="AP46" s="7"/>
    </row>
    <row r="47" spans="3:42" ht="29.1" customHeight="1" x14ac:dyDescent="0.35">
      <c r="C47" s="128" t="s">
        <v>76</v>
      </c>
      <c r="D47" s="106"/>
      <c r="E47" s="107"/>
      <c r="F47" s="108"/>
      <c r="G47" s="79"/>
      <c r="H47" s="80"/>
      <c r="I47" s="81"/>
      <c r="J47" s="82"/>
      <c r="K47" s="83"/>
      <c r="L47" s="84"/>
      <c r="M47" s="85"/>
      <c r="N47" s="86"/>
      <c r="O47" s="85"/>
      <c r="P47" s="85"/>
      <c r="Q47" s="86"/>
      <c r="R47" s="85"/>
      <c r="S47" s="88"/>
      <c r="T47" s="117"/>
      <c r="U47" s="113"/>
      <c r="V47" s="114"/>
      <c r="W47" s="115"/>
      <c r="X47" s="115"/>
      <c r="Y47" s="116"/>
      <c r="Z47" s="7"/>
      <c r="AA47" s="170" t="s">
        <v>77</v>
      </c>
      <c r="AB47" s="175"/>
      <c r="AC47" s="193" t="s">
        <v>135</v>
      </c>
      <c r="AD47" s="193" t="s">
        <v>135</v>
      </c>
      <c r="AE47" s="193" t="s">
        <v>135</v>
      </c>
      <c r="AF47" s="193" t="s">
        <v>135</v>
      </c>
      <c r="AG47" s="193" t="s">
        <v>135</v>
      </c>
      <c r="AH47" s="193" t="s">
        <v>135</v>
      </c>
      <c r="AI47" s="193" t="s">
        <v>135</v>
      </c>
      <c r="AJ47" s="193" t="s">
        <v>135</v>
      </c>
      <c r="AK47" s="193" t="s">
        <v>135</v>
      </c>
      <c r="AL47" s="193" t="s">
        <v>135</v>
      </c>
      <c r="AM47" s="193" t="s">
        <v>135</v>
      </c>
      <c r="AN47" s="193" t="s">
        <v>135</v>
      </c>
      <c r="AO47" s="194" t="s">
        <v>135</v>
      </c>
      <c r="AP47" s="7"/>
    </row>
    <row r="48" spans="3:42" ht="29.1" customHeight="1" x14ac:dyDescent="0.35">
      <c r="C48" s="128" t="s">
        <v>43</v>
      </c>
      <c r="D48" s="106">
        <v>350</v>
      </c>
      <c r="E48" s="107">
        <v>3.95</v>
      </c>
      <c r="F48" s="108">
        <f t="shared" si="0"/>
        <v>353.95</v>
      </c>
      <c r="G48" s="79">
        <f t="shared" si="1"/>
        <v>332.95</v>
      </c>
      <c r="H48" s="80">
        <f t="shared" si="2"/>
        <v>374.95</v>
      </c>
      <c r="I48" s="89">
        <v>334</v>
      </c>
      <c r="J48" s="82">
        <f>((I48/G48*94)-100)/100</f>
        <v>-5.703559092956894E-2</v>
      </c>
      <c r="K48" s="83">
        <v>375</v>
      </c>
      <c r="L48" s="84">
        <f>((K48/H48*106)-100)/100</f>
        <v>6.014135218029068E-2</v>
      </c>
      <c r="M48" s="85">
        <v>1965</v>
      </c>
      <c r="N48" s="86">
        <f>M48/(M48+P48+R48)</f>
        <v>0.94973417109714842</v>
      </c>
      <c r="O48" s="85">
        <v>347.2</v>
      </c>
      <c r="P48" s="85">
        <v>10</v>
      </c>
      <c r="Q48" s="86">
        <f>P48/(M48+P48+R48)</f>
        <v>4.8332527791203478E-3</v>
      </c>
      <c r="R48" s="85">
        <v>94</v>
      </c>
      <c r="S48" s="88">
        <f>R48/(M48+P48+R48)</f>
        <v>4.5432576123731271E-2</v>
      </c>
      <c r="T48" s="117" t="e">
        <f>((#REF!/H48*106)-100)/100</f>
        <v>#REF!</v>
      </c>
      <c r="U48" s="113">
        <v>300</v>
      </c>
      <c r="V48" s="114">
        <v>0.06</v>
      </c>
      <c r="W48" s="115">
        <v>360</v>
      </c>
      <c r="X48" s="115">
        <v>0.05</v>
      </c>
      <c r="Y48" s="116">
        <v>225</v>
      </c>
      <c r="Z48" s="7"/>
      <c r="AA48" s="170" t="s">
        <v>155</v>
      </c>
      <c r="AB48" s="175"/>
      <c r="AC48" s="193" t="s">
        <v>135</v>
      </c>
      <c r="AD48" s="193" t="s">
        <v>135</v>
      </c>
      <c r="AE48" s="193" t="s">
        <v>135</v>
      </c>
      <c r="AF48" s="193" t="s">
        <v>135</v>
      </c>
      <c r="AG48" s="193" t="s">
        <v>135</v>
      </c>
      <c r="AH48" s="193" t="s">
        <v>135</v>
      </c>
      <c r="AI48" s="193" t="s">
        <v>135</v>
      </c>
      <c r="AJ48" s="193" t="s">
        <v>135</v>
      </c>
      <c r="AK48" s="193" t="s">
        <v>135</v>
      </c>
      <c r="AL48" s="193" t="s">
        <v>135</v>
      </c>
      <c r="AM48" s="193" t="s">
        <v>135</v>
      </c>
      <c r="AN48" s="193" t="s">
        <v>135</v>
      </c>
      <c r="AO48" s="194" t="s">
        <v>135</v>
      </c>
      <c r="AP48" s="7"/>
    </row>
    <row r="49" spans="3:42" ht="29.1" customHeight="1" x14ac:dyDescent="0.35">
      <c r="C49" s="128" t="s">
        <v>42</v>
      </c>
      <c r="D49" s="106">
        <v>400</v>
      </c>
      <c r="E49" s="107">
        <v>5.37</v>
      </c>
      <c r="F49" s="108">
        <f t="shared" si="0"/>
        <v>405.37</v>
      </c>
      <c r="G49" s="79">
        <f t="shared" si="1"/>
        <v>381.37</v>
      </c>
      <c r="H49" s="80">
        <f t="shared" si="2"/>
        <v>429.37</v>
      </c>
      <c r="I49" s="81">
        <v>375</v>
      </c>
      <c r="J49" s="82">
        <f>((I49/G49*94)-100)/100</f>
        <v>-7.5700763038519053E-2</v>
      </c>
      <c r="K49" s="83">
        <v>435</v>
      </c>
      <c r="L49" s="84">
        <f>((K49/H49*106)-100)/100</f>
        <v>7.3898968255816586E-2</v>
      </c>
      <c r="M49" s="85">
        <v>4385</v>
      </c>
      <c r="N49" s="86">
        <f>M49/(M49+P49+R49)</f>
        <v>0.97617987533392703</v>
      </c>
      <c r="O49" s="85">
        <v>391.4</v>
      </c>
      <c r="P49" s="85">
        <v>35</v>
      </c>
      <c r="Q49" s="86">
        <f>P49/(M49+P49+R49)</f>
        <v>7.7916295636687441E-3</v>
      </c>
      <c r="R49" s="85">
        <v>72</v>
      </c>
      <c r="S49" s="86">
        <f>R49/(M49+P49+R49)</f>
        <v>1.6028495102404273E-2</v>
      </c>
      <c r="T49" s="117" t="e">
        <f>((#REF!/H49*106)-100)/100</f>
        <v>#REF!</v>
      </c>
      <c r="U49" s="113">
        <v>300</v>
      </c>
      <c r="V49" s="114">
        <v>0.06</v>
      </c>
      <c r="W49" s="115">
        <v>460</v>
      </c>
      <c r="X49" s="115">
        <v>0.05</v>
      </c>
      <c r="Y49" s="116">
        <v>210</v>
      </c>
      <c r="Z49" s="7"/>
      <c r="AA49" s="170" t="s">
        <v>156</v>
      </c>
      <c r="AB49" s="175"/>
      <c r="AC49" s="193" t="s">
        <v>135</v>
      </c>
      <c r="AD49" s="193" t="s">
        <v>135</v>
      </c>
      <c r="AE49" s="193" t="s">
        <v>135</v>
      </c>
      <c r="AF49" s="193" t="s">
        <v>135</v>
      </c>
      <c r="AG49" s="193" t="s">
        <v>135</v>
      </c>
      <c r="AH49" s="193" t="s">
        <v>135</v>
      </c>
      <c r="AI49" s="193" t="s">
        <v>135</v>
      </c>
      <c r="AJ49" s="193" t="s">
        <v>135</v>
      </c>
      <c r="AK49" s="193" t="s">
        <v>135</v>
      </c>
      <c r="AL49" s="193" t="s">
        <v>135</v>
      </c>
      <c r="AM49" s="193" t="s">
        <v>135</v>
      </c>
      <c r="AN49" s="193" t="s">
        <v>135</v>
      </c>
      <c r="AO49" s="194" t="s">
        <v>135</v>
      </c>
      <c r="AP49" s="7"/>
    </row>
    <row r="50" spans="3:42" ht="29.1" customHeight="1" thickBot="1" x14ac:dyDescent="0.4">
      <c r="C50" s="129" t="s">
        <v>44</v>
      </c>
      <c r="D50" s="109">
        <v>400</v>
      </c>
      <c r="E50" s="110">
        <v>6.9</v>
      </c>
      <c r="F50" s="111">
        <f t="shared" si="0"/>
        <v>406.9</v>
      </c>
      <c r="G50" s="93">
        <f t="shared" si="1"/>
        <v>382.9</v>
      </c>
      <c r="H50" s="94">
        <f t="shared" si="2"/>
        <v>430.9</v>
      </c>
      <c r="I50" s="95">
        <v>375</v>
      </c>
      <c r="J50" s="96">
        <f>((I50/G50*94)-100)/100</f>
        <v>-7.9394097675633338E-2</v>
      </c>
      <c r="K50" s="97">
        <v>430</v>
      </c>
      <c r="L50" s="98">
        <f>((K50/H50*106)-100)/100</f>
        <v>5.77860292411232E-2</v>
      </c>
      <c r="M50" s="99">
        <v>4956</v>
      </c>
      <c r="N50" s="100">
        <f>M50/(M50+P50+R50)</f>
        <v>0.99060563661802914</v>
      </c>
      <c r="O50" s="99">
        <v>391.3</v>
      </c>
      <c r="P50" s="99">
        <v>20</v>
      </c>
      <c r="Q50" s="100">
        <f>P50/(M50+P50+R50)</f>
        <v>3.9976014391365179E-3</v>
      </c>
      <c r="R50" s="99">
        <v>27</v>
      </c>
      <c r="S50" s="100">
        <f>R50/(M50+P50+R50)</f>
        <v>5.3967619428342993E-3</v>
      </c>
      <c r="T50" s="122" t="e">
        <f>((#REF!/H50*106)-100)/100</f>
        <v>#REF!</v>
      </c>
      <c r="U50" s="123">
        <v>360</v>
      </c>
      <c r="V50" s="124">
        <v>7.0000000000000007E-2</v>
      </c>
      <c r="W50" s="125">
        <v>460</v>
      </c>
      <c r="X50" s="125">
        <v>7.0000000000000007E-2</v>
      </c>
      <c r="Y50" s="126">
        <v>210</v>
      </c>
      <c r="Z50" s="168"/>
      <c r="AA50" s="186" t="s">
        <v>157</v>
      </c>
      <c r="AB50" s="187"/>
      <c r="AC50" s="198" t="s">
        <v>136</v>
      </c>
      <c r="AD50" s="199" t="s">
        <v>135</v>
      </c>
      <c r="AE50" s="198" t="s">
        <v>136</v>
      </c>
      <c r="AF50" s="199" t="s">
        <v>135</v>
      </c>
      <c r="AG50" s="199" t="s">
        <v>135</v>
      </c>
      <c r="AH50" s="198" t="s">
        <v>136</v>
      </c>
      <c r="AI50" s="199" t="s">
        <v>135</v>
      </c>
      <c r="AJ50" s="199" t="s">
        <v>135</v>
      </c>
      <c r="AK50" s="199" t="s">
        <v>135</v>
      </c>
      <c r="AL50" s="199" t="s">
        <v>135</v>
      </c>
      <c r="AM50" s="199" t="s">
        <v>135</v>
      </c>
      <c r="AN50" s="199" t="s">
        <v>135</v>
      </c>
      <c r="AO50" s="200" t="s">
        <v>135</v>
      </c>
      <c r="AP50" s="7"/>
    </row>
    <row r="51" spans="3:42" ht="29.1" customHeight="1" x14ac:dyDescent="0.25">
      <c r="C51" s="152"/>
      <c r="D51" s="153"/>
      <c r="E51" s="153"/>
      <c r="F51" s="153"/>
      <c r="G51" s="154"/>
      <c r="H51" s="154"/>
      <c r="I51" s="155"/>
      <c r="J51" s="156"/>
      <c r="K51" s="157"/>
      <c r="L51" s="158"/>
      <c r="M51" s="159"/>
      <c r="N51" s="160"/>
      <c r="O51" s="159"/>
      <c r="P51" s="159"/>
      <c r="Q51" s="160"/>
      <c r="R51" s="159"/>
      <c r="S51" s="160"/>
      <c r="T51" s="161"/>
      <c r="U51" s="162"/>
      <c r="V51" s="162"/>
      <c r="W51" s="162"/>
      <c r="X51" s="162"/>
      <c r="Y51" s="163"/>
    </row>
  </sheetData>
  <sortState ref="C4:AC48">
    <sortCondition ref="C48"/>
  </sortState>
  <mergeCells count="9">
    <mergeCell ref="C5:C6"/>
    <mergeCell ref="C1:AA4"/>
    <mergeCell ref="AB1:AO4"/>
    <mergeCell ref="U5:Y5"/>
    <mergeCell ref="M5:S5"/>
    <mergeCell ref="I5:L5"/>
    <mergeCell ref="G5:H5"/>
    <mergeCell ref="D5:F5"/>
    <mergeCell ref="AA5:AA6"/>
  </mergeCells>
  <pageMargins left="0.31496062992125984" right="0.31496062992125984" top="0.78740157480314965" bottom="0.78740157480314965" header="0.31496062992125984" footer="0.31496062992125984"/>
  <pageSetup paperSize="9" scale="3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opLeftCell="A19" workbookViewId="0">
      <selection activeCell="K22" sqref="K22:L27"/>
    </sheetView>
  </sheetViews>
  <sheetFormatPr defaultRowHeight="15" x14ac:dyDescent="0.25"/>
  <cols>
    <col min="1" max="6" width="12.7109375" customWidth="1"/>
    <col min="7" max="7" width="14" customWidth="1"/>
    <col min="8" max="8" width="17.42578125" customWidth="1"/>
    <col min="9" max="9" width="17.5703125" customWidth="1"/>
    <col min="10" max="10" width="14.7109375" customWidth="1"/>
  </cols>
  <sheetData>
    <row r="1" spans="1:11" ht="22.5" customHeight="1" x14ac:dyDescent="0.3">
      <c r="A1" s="10" t="s">
        <v>24</v>
      </c>
      <c r="B1" s="10" t="s">
        <v>37</v>
      </c>
      <c r="G1" t="s">
        <v>38</v>
      </c>
    </row>
    <row r="2" spans="1:11" ht="6.75" customHeight="1" thickBot="1" x14ac:dyDescent="0.3"/>
    <row r="3" spans="1:11" ht="23.1" customHeight="1" thickBot="1" x14ac:dyDescent="0.3">
      <c r="A3" s="36" t="s">
        <v>25</v>
      </c>
      <c r="B3" s="34" t="s">
        <v>17</v>
      </c>
      <c r="C3" s="32" t="s">
        <v>18</v>
      </c>
      <c r="D3" s="37" t="s">
        <v>26</v>
      </c>
      <c r="E3" s="31" t="s">
        <v>33</v>
      </c>
      <c r="F3" s="32" t="s">
        <v>34</v>
      </c>
      <c r="G3" s="33" t="s">
        <v>35</v>
      </c>
      <c r="I3" s="48" t="s">
        <v>28</v>
      </c>
      <c r="J3" s="49"/>
      <c r="K3" s="50"/>
    </row>
    <row r="4" spans="1:11" ht="23.1" customHeight="1" x14ac:dyDescent="0.25">
      <c r="A4" s="25"/>
      <c r="B4" s="35"/>
      <c r="C4" s="23"/>
      <c r="D4" s="24"/>
      <c r="E4" s="38"/>
      <c r="F4" s="23"/>
      <c r="G4" s="30"/>
      <c r="I4" s="45"/>
      <c r="J4" s="46"/>
      <c r="K4" s="47"/>
    </row>
    <row r="5" spans="1:11" ht="23.1" customHeight="1" x14ac:dyDescent="0.25">
      <c r="A5" s="15"/>
      <c r="B5" s="9"/>
      <c r="C5" s="1"/>
      <c r="D5" s="6"/>
      <c r="E5" s="4"/>
      <c r="F5" s="1"/>
      <c r="G5" s="2"/>
      <c r="I5" s="39"/>
      <c r="J5" s="29"/>
      <c r="K5" s="40"/>
    </row>
    <row r="6" spans="1:11" ht="23.1" customHeight="1" x14ac:dyDescent="0.25">
      <c r="A6" s="15"/>
      <c r="B6" s="9"/>
      <c r="C6" s="1"/>
      <c r="D6" s="6"/>
      <c r="E6" s="4"/>
      <c r="F6" s="1"/>
      <c r="G6" s="2"/>
      <c r="I6" s="39"/>
      <c r="J6" s="29"/>
      <c r="K6" s="40"/>
    </row>
    <row r="7" spans="1:11" ht="23.1" customHeight="1" x14ac:dyDescent="0.25">
      <c r="A7" s="15"/>
      <c r="B7" s="9"/>
      <c r="C7" s="1"/>
      <c r="D7" s="6"/>
      <c r="E7" s="4"/>
      <c r="F7" s="1"/>
      <c r="G7" s="2"/>
      <c r="I7" s="39"/>
      <c r="J7" s="29"/>
      <c r="K7" s="40"/>
    </row>
    <row r="8" spans="1:11" ht="23.1" customHeight="1" x14ac:dyDescent="0.25">
      <c r="A8" s="15"/>
      <c r="B8" s="9"/>
      <c r="C8" s="1"/>
      <c r="D8" s="6"/>
      <c r="E8" s="4"/>
      <c r="F8" s="1"/>
      <c r="G8" s="2"/>
      <c r="I8" s="39"/>
      <c r="J8" s="29"/>
      <c r="K8" s="41"/>
    </row>
    <row r="9" spans="1:11" ht="23.1" customHeight="1" x14ac:dyDescent="0.25">
      <c r="A9" s="15"/>
      <c r="B9" s="9"/>
      <c r="C9" s="1"/>
      <c r="D9" s="6"/>
      <c r="E9" s="4"/>
      <c r="F9" s="1"/>
      <c r="G9" s="2"/>
      <c r="I9" s="39"/>
      <c r="J9" s="29"/>
      <c r="K9" s="41"/>
    </row>
    <row r="10" spans="1:11" ht="23.1" customHeight="1" x14ac:dyDescent="0.25">
      <c r="A10" s="15"/>
      <c r="B10" s="9"/>
      <c r="C10" s="1"/>
      <c r="D10" s="6"/>
      <c r="E10" s="4"/>
      <c r="F10" s="1"/>
      <c r="G10" s="2"/>
      <c r="I10" s="39"/>
      <c r="J10" s="29"/>
      <c r="K10" s="41"/>
    </row>
    <row r="11" spans="1:11" ht="23.1" customHeight="1" x14ac:dyDescent="0.25">
      <c r="A11" s="15"/>
      <c r="B11" s="9"/>
      <c r="C11" s="1"/>
      <c r="D11" s="6"/>
      <c r="E11" s="4"/>
      <c r="F11" s="1"/>
      <c r="G11" s="2"/>
      <c r="I11" s="39"/>
      <c r="J11" s="29"/>
      <c r="K11" s="41"/>
    </row>
    <row r="12" spans="1:11" ht="23.1" customHeight="1" x14ac:dyDescent="0.25">
      <c r="A12" s="15"/>
      <c r="B12" s="9"/>
      <c r="C12" s="1"/>
      <c r="D12" s="6"/>
      <c r="E12" s="4"/>
      <c r="F12" s="1"/>
      <c r="G12" s="2"/>
      <c r="I12" s="39"/>
      <c r="J12" s="29"/>
      <c r="K12" s="41"/>
    </row>
    <row r="13" spans="1:11" ht="23.1" customHeight="1" x14ac:dyDescent="0.25">
      <c r="A13" s="15"/>
      <c r="B13" s="9"/>
      <c r="C13" s="1"/>
      <c r="D13" s="6"/>
      <c r="E13" s="4"/>
      <c r="F13" s="1"/>
      <c r="G13" s="2"/>
      <c r="I13" s="39"/>
      <c r="J13" s="29"/>
      <c r="K13" s="41"/>
    </row>
    <row r="14" spans="1:11" ht="23.1" customHeight="1" x14ac:dyDescent="0.25">
      <c r="A14" s="15"/>
      <c r="B14" s="9"/>
      <c r="C14" s="1"/>
      <c r="D14" s="6"/>
      <c r="E14" s="4"/>
      <c r="F14" s="1"/>
      <c r="G14" s="2"/>
      <c r="I14" s="39"/>
      <c r="J14" s="29"/>
      <c r="K14" s="41"/>
    </row>
    <row r="15" spans="1:11" ht="23.1" customHeight="1" x14ac:dyDescent="0.25">
      <c r="A15" s="15"/>
      <c r="B15" s="9"/>
      <c r="C15" s="1"/>
      <c r="D15" s="6"/>
      <c r="E15" s="4"/>
      <c r="F15" s="1"/>
      <c r="G15" s="2"/>
      <c r="I15" s="39"/>
      <c r="J15" s="29"/>
      <c r="K15" s="41"/>
    </row>
    <row r="16" spans="1:11" ht="23.1" customHeight="1" x14ac:dyDescent="0.25">
      <c r="A16" s="15"/>
      <c r="B16" s="9"/>
      <c r="C16" s="1"/>
      <c r="D16" s="6"/>
      <c r="E16" s="4"/>
      <c r="F16" s="1"/>
      <c r="G16" s="2"/>
      <c r="I16" s="39"/>
      <c r="J16" s="29"/>
      <c r="K16" s="41"/>
    </row>
    <row r="17" spans="1:12" ht="23.1" customHeight="1" x14ac:dyDescent="0.25">
      <c r="A17" s="15"/>
      <c r="B17" s="9"/>
      <c r="C17" s="1"/>
      <c r="D17" s="6"/>
      <c r="E17" s="4"/>
      <c r="F17" s="1"/>
      <c r="G17" s="2"/>
      <c r="I17" s="39"/>
      <c r="J17" s="29"/>
      <c r="K17" s="41"/>
    </row>
    <row r="18" spans="1:12" ht="23.1" customHeight="1" x14ac:dyDescent="0.25">
      <c r="A18" s="15"/>
      <c r="B18" s="9"/>
      <c r="C18" s="1"/>
      <c r="D18" s="6"/>
      <c r="E18" s="4"/>
      <c r="F18" s="1"/>
      <c r="G18" s="2"/>
      <c r="I18" s="39"/>
      <c r="J18" s="29"/>
      <c r="K18" s="41"/>
    </row>
    <row r="19" spans="1:12" ht="23.1" customHeight="1" thickBot="1" x14ac:dyDescent="0.3">
      <c r="A19" s="16"/>
      <c r="B19" s="17"/>
      <c r="C19" s="18"/>
      <c r="D19" s="19"/>
      <c r="E19" s="5"/>
      <c r="F19" s="18"/>
      <c r="G19" s="3"/>
      <c r="I19" s="42"/>
      <c r="J19" s="43"/>
      <c r="K19" s="44"/>
    </row>
    <row r="20" spans="1:12" ht="12.75" customHeight="1" x14ac:dyDescent="0.25">
      <c r="H20" s="7"/>
    </row>
    <row r="21" spans="1:12" ht="23.1" customHeight="1" thickBot="1" x14ac:dyDescent="0.35">
      <c r="A21" s="52" t="s">
        <v>36</v>
      </c>
      <c r="H21" s="7"/>
    </row>
    <row r="22" spans="1:12" ht="23.1" customHeight="1" thickBot="1" x14ac:dyDescent="0.35">
      <c r="A22" s="26" t="s">
        <v>25</v>
      </c>
      <c r="B22" s="27" t="s">
        <v>29</v>
      </c>
      <c r="C22" s="28" t="s">
        <v>32</v>
      </c>
      <c r="D22" s="28" t="s">
        <v>31</v>
      </c>
      <c r="E22" s="28" t="s">
        <v>30</v>
      </c>
      <c r="F22" s="28" t="s">
        <v>39</v>
      </c>
      <c r="G22" s="55" t="s">
        <v>40</v>
      </c>
      <c r="H22" s="11"/>
      <c r="I22" s="11"/>
      <c r="J22" s="11"/>
      <c r="K22" s="53" t="s">
        <v>27</v>
      </c>
    </row>
    <row r="23" spans="1:12" ht="23.1" customHeight="1" x14ac:dyDescent="0.25">
      <c r="A23" s="20"/>
      <c r="B23" s="21"/>
      <c r="C23" s="22"/>
      <c r="D23" s="23"/>
      <c r="E23" s="23"/>
      <c r="F23" s="23"/>
      <c r="G23" s="30"/>
      <c r="H23" s="7"/>
      <c r="I23" s="7"/>
      <c r="J23" s="7"/>
      <c r="K23" s="1" t="s">
        <v>29</v>
      </c>
      <c r="L23" s="51">
        <v>0.45</v>
      </c>
    </row>
    <row r="24" spans="1:12" ht="23.1" customHeight="1" x14ac:dyDescent="0.25">
      <c r="A24" s="14"/>
      <c r="B24" s="13"/>
      <c r="C24" s="8"/>
      <c r="D24" s="1"/>
      <c r="E24" s="1"/>
      <c r="F24" s="1"/>
      <c r="G24" s="2"/>
      <c r="H24" s="7"/>
      <c r="I24" s="7"/>
      <c r="J24" s="7"/>
      <c r="K24" s="1" t="s">
        <v>32</v>
      </c>
      <c r="L24" s="51">
        <v>0.1</v>
      </c>
    </row>
    <row r="25" spans="1:12" ht="23.1" customHeight="1" x14ac:dyDescent="0.25">
      <c r="A25" s="14"/>
      <c r="B25" s="13"/>
      <c r="C25" s="8"/>
      <c r="D25" s="1"/>
      <c r="E25" s="1"/>
      <c r="F25" s="1"/>
      <c r="G25" s="2"/>
      <c r="H25" s="7"/>
      <c r="I25" s="7"/>
      <c r="J25" s="7"/>
      <c r="K25" s="1" t="s">
        <v>31</v>
      </c>
      <c r="L25" s="51">
        <v>0.1</v>
      </c>
    </row>
    <row r="26" spans="1:12" ht="23.1" customHeight="1" x14ac:dyDescent="0.25">
      <c r="A26" s="14"/>
      <c r="B26" s="13"/>
      <c r="C26" s="8"/>
      <c r="D26" s="1"/>
      <c r="E26" s="1"/>
      <c r="F26" s="1"/>
      <c r="G26" s="2"/>
      <c r="H26" s="7"/>
      <c r="I26" s="7"/>
      <c r="J26" s="7"/>
      <c r="K26" s="12" t="s">
        <v>30</v>
      </c>
      <c r="L26" s="54">
        <v>0.2</v>
      </c>
    </row>
    <row r="27" spans="1:12" ht="23.1" customHeight="1" x14ac:dyDescent="0.25">
      <c r="A27" s="14"/>
      <c r="B27" s="13"/>
      <c r="C27" s="8"/>
      <c r="D27" s="1"/>
      <c r="E27" s="1"/>
      <c r="F27" s="1"/>
      <c r="G27" s="2"/>
      <c r="H27" s="7"/>
      <c r="I27" s="7"/>
      <c r="J27" s="7"/>
      <c r="K27" s="12" t="s">
        <v>39</v>
      </c>
      <c r="L27" s="54">
        <v>0.15</v>
      </c>
    </row>
    <row r="28" spans="1:12" ht="23.1" customHeight="1" x14ac:dyDescent="0.25">
      <c r="A28" s="14"/>
      <c r="B28" s="13"/>
      <c r="C28" s="8"/>
      <c r="D28" s="1"/>
      <c r="E28" s="1"/>
      <c r="F28" s="1"/>
      <c r="G28" s="2"/>
      <c r="H28" s="7"/>
      <c r="I28" s="7"/>
      <c r="J28" s="7"/>
    </row>
    <row r="29" spans="1:12" ht="23.1" customHeight="1" x14ac:dyDescent="0.25">
      <c r="A29" s="14"/>
      <c r="B29" s="13"/>
      <c r="C29" s="8"/>
      <c r="D29" s="1"/>
      <c r="E29" s="1"/>
      <c r="F29" s="1"/>
      <c r="G29" s="2"/>
      <c r="H29" s="7"/>
      <c r="I29" s="7"/>
      <c r="J29" s="7"/>
    </row>
    <row r="30" spans="1:12" ht="23.1" customHeight="1" x14ac:dyDescent="0.25">
      <c r="A30" s="14"/>
      <c r="B30" s="13"/>
      <c r="C30" s="8"/>
      <c r="D30" s="1"/>
      <c r="E30" s="1"/>
      <c r="F30" s="1"/>
      <c r="G30" s="2"/>
      <c r="H30" s="7"/>
      <c r="I30" s="7"/>
      <c r="J30" s="7"/>
    </row>
    <row r="31" spans="1:12" ht="23.1" customHeight="1" x14ac:dyDescent="0.25">
      <c r="A31" s="15"/>
      <c r="B31" s="9"/>
      <c r="C31" s="1"/>
      <c r="D31" s="1"/>
      <c r="E31" s="1"/>
      <c r="F31" s="1"/>
      <c r="G31" s="2"/>
      <c r="H31" s="7"/>
      <c r="I31" s="7"/>
      <c r="J31" s="7"/>
    </row>
    <row r="32" spans="1:12" ht="23.1" customHeight="1" x14ac:dyDescent="0.25">
      <c r="A32" s="15"/>
      <c r="B32" s="9"/>
      <c r="C32" s="1"/>
      <c r="D32" s="1"/>
      <c r="E32" s="1"/>
      <c r="F32" s="1"/>
      <c r="G32" s="2"/>
      <c r="H32" s="7"/>
      <c r="I32" s="7"/>
      <c r="J32" s="7"/>
    </row>
    <row r="33" spans="1:10" ht="23.1" customHeight="1" thickBot="1" x14ac:dyDescent="0.3">
      <c r="A33" s="16"/>
      <c r="B33" s="17"/>
      <c r="C33" s="18"/>
      <c r="D33" s="18"/>
      <c r="E33" s="18"/>
      <c r="F33" s="18"/>
      <c r="G33" s="3"/>
      <c r="H33" s="7"/>
      <c r="I33" s="7"/>
      <c r="J33" s="7"/>
    </row>
  </sheetData>
  <pageMargins left="0.7" right="0.7" top="0.78740157499999996" bottom="0.78740157499999996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X55"/>
  <sheetViews>
    <sheetView zoomScale="50" zoomScaleNormal="50" workbookViewId="0">
      <pane xSplit="3" ySplit="6" topLeftCell="D10" activePane="bottomRight" state="frozen"/>
      <selection pane="topRight" activeCell="B1" sqref="B1"/>
      <selection pane="bottomLeft" activeCell="A3" sqref="A3"/>
      <selection pane="bottomRight" activeCell="D53" sqref="D53"/>
    </sheetView>
  </sheetViews>
  <sheetFormatPr defaultRowHeight="15" x14ac:dyDescent="0.25"/>
  <cols>
    <col min="2" max="2" width="2.85546875" customWidth="1"/>
    <col min="3" max="3" width="95.28515625" customWidth="1"/>
    <col min="4" max="4" width="29.42578125" customWidth="1"/>
    <col min="5" max="12" width="17.7109375" customWidth="1"/>
    <col min="13" max="13" width="19.42578125" customWidth="1"/>
    <col min="14" max="18" width="17.7109375" customWidth="1"/>
  </cols>
  <sheetData>
    <row r="1" spans="3:24" ht="15" customHeight="1" x14ac:dyDescent="0.25">
      <c r="C1" s="215" t="s">
        <v>329</v>
      </c>
      <c r="D1" s="235"/>
      <c r="E1" s="220" t="s">
        <v>106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01"/>
      <c r="T1" s="201"/>
      <c r="U1" s="201"/>
      <c r="V1" s="201"/>
      <c r="W1" s="201"/>
      <c r="X1" s="201"/>
    </row>
    <row r="2" spans="3:24" ht="15" customHeight="1" x14ac:dyDescent="0.25">
      <c r="C2" s="215"/>
      <c r="D2" s="235"/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01"/>
      <c r="T2" s="201"/>
      <c r="U2" s="201"/>
      <c r="V2" s="201"/>
      <c r="W2" s="201"/>
      <c r="X2" s="201"/>
    </row>
    <row r="3" spans="3:24" ht="15" customHeight="1" x14ac:dyDescent="0.25">
      <c r="C3" s="215"/>
      <c r="D3" s="235"/>
      <c r="E3" s="222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01"/>
      <c r="T3" s="201"/>
      <c r="U3" s="201"/>
      <c r="V3" s="201"/>
      <c r="W3" s="201"/>
      <c r="X3" s="201"/>
    </row>
    <row r="4" spans="3:24" ht="41.25" customHeight="1" thickBot="1" x14ac:dyDescent="0.3">
      <c r="C4" s="236"/>
      <c r="D4" s="237"/>
      <c r="E4" s="224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01"/>
      <c r="T4" s="201"/>
      <c r="U4" s="201"/>
      <c r="V4" s="201"/>
      <c r="W4" s="201"/>
      <c r="X4" s="201"/>
    </row>
    <row r="5" spans="3:24" ht="94.5" customHeight="1" x14ac:dyDescent="0.25">
      <c r="C5" s="213" t="s">
        <v>140</v>
      </c>
      <c r="D5" s="238" t="s">
        <v>139</v>
      </c>
      <c r="E5" s="202" t="s">
        <v>107</v>
      </c>
      <c r="F5" s="183" t="s">
        <v>108</v>
      </c>
      <c r="G5" s="183" t="s">
        <v>109</v>
      </c>
      <c r="H5" s="183" t="s">
        <v>110</v>
      </c>
      <c r="I5" s="183" t="s">
        <v>111</v>
      </c>
      <c r="J5" s="183" t="s">
        <v>112</v>
      </c>
      <c r="K5" s="183" t="s">
        <v>113</v>
      </c>
      <c r="L5" s="183" t="s">
        <v>114</v>
      </c>
      <c r="M5" s="183" t="s">
        <v>115</v>
      </c>
      <c r="N5" s="183" t="s">
        <v>116</v>
      </c>
      <c r="O5" s="183" t="s">
        <v>117</v>
      </c>
      <c r="P5" s="183" t="s">
        <v>118</v>
      </c>
      <c r="Q5" s="183" t="s">
        <v>119</v>
      </c>
      <c r="R5" s="184" t="s">
        <v>120</v>
      </c>
      <c r="S5" s="172"/>
      <c r="T5" s="172"/>
      <c r="U5" s="172"/>
      <c r="V5" s="172"/>
      <c r="W5" s="172"/>
      <c r="X5" s="172"/>
    </row>
    <row r="6" spans="3:24" ht="83.25" customHeight="1" thickBot="1" x14ac:dyDescent="0.3">
      <c r="C6" s="226"/>
      <c r="D6" s="239"/>
      <c r="E6" s="203" t="s">
        <v>121</v>
      </c>
      <c r="F6" s="189" t="s">
        <v>122</v>
      </c>
      <c r="G6" s="189" t="s">
        <v>123</v>
      </c>
      <c r="H6" s="189" t="s">
        <v>124</v>
      </c>
      <c r="I6" s="189" t="s">
        <v>125</v>
      </c>
      <c r="J6" s="189" t="s">
        <v>126</v>
      </c>
      <c r="K6" s="189" t="s">
        <v>127</v>
      </c>
      <c r="L6" s="189" t="s">
        <v>128</v>
      </c>
      <c r="M6" s="189" t="s">
        <v>129</v>
      </c>
      <c r="N6" s="189" t="s">
        <v>130</v>
      </c>
      <c r="O6" s="189" t="s">
        <v>131</v>
      </c>
      <c r="P6" s="189" t="s">
        <v>132</v>
      </c>
      <c r="Q6" s="189" t="s">
        <v>133</v>
      </c>
      <c r="R6" s="190" t="s">
        <v>134</v>
      </c>
      <c r="S6" s="176"/>
      <c r="T6" s="176"/>
      <c r="U6" s="176"/>
      <c r="V6" s="176"/>
      <c r="W6" s="176"/>
      <c r="X6" s="176"/>
    </row>
    <row r="7" spans="3:24" ht="29.1" customHeight="1" x14ac:dyDescent="0.25">
      <c r="C7" s="241" t="s">
        <v>158</v>
      </c>
      <c r="D7" s="242" t="s">
        <v>159</v>
      </c>
      <c r="E7" s="206"/>
      <c r="F7" s="243" t="s">
        <v>135</v>
      </c>
      <c r="G7" s="243" t="s">
        <v>135</v>
      </c>
      <c r="H7" s="243" t="s">
        <v>135</v>
      </c>
      <c r="I7" s="243" t="s">
        <v>135</v>
      </c>
      <c r="J7" s="243" t="s">
        <v>135</v>
      </c>
      <c r="K7" s="243" t="s">
        <v>135</v>
      </c>
      <c r="L7" s="243" t="s">
        <v>135</v>
      </c>
      <c r="M7" s="243" t="s">
        <v>135</v>
      </c>
      <c r="N7" s="243" t="s">
        <v>135</v>
      </c>
      <c r="O7" s="243" t="s">
        <v>135</v>
      </c>
      <c r="P7" s="243" t="s">
        <v>135</v>
      </c>
      <c r="Q7" s="243" t="s">
        <v>135</v>
      </c>
      <c r="R7" s="244" t="s">
        <v>135</v>
      </c>
    </row>
    <row r="8" spans="3:24" ht="29.1" customHeight="1" x14ac:dyDescent="0.35">
      <c r="C8" s="128" t="s">
        <v>160</v>
      </c>
      <c r="D8" s="240" t="s">
        <v>161</v>
      </c>
      <c r="E8" s="4"/>
      <c r="F8" s="193" t="s">
        <v>135</v>
      </c>
      <c r="G8" s="193" t="s">
        <v>135</v>
      </c>
      <c r="H8" s="193" t="s">
        <v>135</v>
      </c>
      <c r="I8" s="193" t="s">
        <v>135</v>
      </c>
      <c r="J8" s="193" t="s">
        <v>135</v>
      </c>
      <c r="K8" s="193" t="s">
        <v>135</v>
      </c>
      <c r="L8" s="193" t="s">
        <v>135</v>
      </c>
      <c r="M8" s="193" t="s">
        <v>135</v>
      </c>
      <c r="N8" s="193" t="s">
        <v>135</v>
      </c>
      <c r="O8" s="193" t="s">
        <v>135</v>
      </c>
      <c r="P8" s="193" t="s">
        <v>135</v>
      </c>
      <c r="Q8" s="193" t="s">
        <v>135</v>
      </c>
      <c r="R8" s="194" t="s">
        <v>135</v>
      </c>
    </row>
    <row r="9" spans="3:24" ht="29.1" customHeight="1" x14ac:dyDescent="0.25">
      <c r="C9" s="128" t="s">
        <v>162</v>
      </c>
      <c r="D9" s="240" t="s">
        <v>163</v>
      </c>
      <c r="E9" s="4"/>
      <c r="F9" s="191" t="s">
        <v>135</v>
      </c>
      <c r="G9" s="191" t="s">
        <v>135</v>
      </c>
      <c r="H9" s="191" t="s">
        <v>135</v>
      </c>
      <c r="I9" s="191" t="s">
        <v>135</v>
      </c>
      <c r="J9" s="191" t="s">
        <v>135</v>
      </c>
      <c r="K9" s="191" t="s">
        <v>135</v>
      </c>
      <c r="L9" s="191" t="s">
        <v>135</v>
      </c>
      <c r="M9" s="191" t="s">
        <v>135</v>
      </c>
      <c r="N9" s="191" t="s">
        <v>135</v>
      </c>
      <c r="O9" s="191" t="s">
        <v>135</v>
      </c>
      <c r="P9" s="191" t="s">
        <v>135</v>
      </c>
      <c r="Q9" s="191" t="s">
        <v>135</v>
      </c>
      <c r="R9" s="192" t="s">
        <v>135</v>
      </c>
    </row>
    <row r="10" spans="3:24" ht="29.1" customHeight="1" x14ac:dyDescent="0.35">
      <c r="C10" s="128" t="s">
        <v>164</v>
      </c>
      <c r="D10" s="240" t="s">
        <v>165</v>
      </c>
      <c r="E10" s="4"/>
      <c r="F10" s="193" t="s">
        <v>135</v>
      </c>
      <c r="G10" s="193" t="s">
        <v>135</v>
      </c>
      <c r="H10" s="193" t="s">
        <v>135</v>
      </c>
      <c r="I10" s="193" t="s">
        <v>135</v>
      </c>
      <c r="J10" s="193" t="s">
        <v>135</v>
      </c>
      <c r="K10" s="193" t="s">
        <v>135</v>
      </c>
      <c r="L10" s="193" t="s">
        <v>135</v>
      </c>
      <c r="M10" s="193" t="s">
        <v>135</v>
      </c>
      <c r="N10" s="193" t="s">
        <v>135</v>
      </c>
      <c r="O10" s="193" t="s">
        <v>135</v>
      </c>
      <c r="P10" s="193" t="s">
        <v>135</v>
      </c>
      <c r="Q10" s="193" t="s">
        <v>135</v>
      </c>
      <c r="R10" s="194" t="s">
        <v>135</v>
      </c>
    </row>
    <row r="11" spans="3:24" ht="28.5" customHeight="1" x14ac:dyDescent="0.25">
      <c r="C11" s="128" t="s">
        <v>166</v>
      </c>
      <c r="D11" s="240" t="s">
        <v>167</v>
      </c>
      <c r="E11" s="4"/>
      <c r="F11" s="191" t="s">
        <v>135</v>
      </c>
      <c r="G11" s="191" t="s">
        <v>135</v>
      </c>
      <c r="H11" s="191" t="s">
        <v>135</v>
      </c>
      <c r="I11" s="191" t="s">
        <v>135</v>
      </c>
      <c r="J11" s="191" t="s">
        <v>135</v>
      </c>
      <c r="K11" s="191" t="s">
        <v>135</v>
      </c>
      <c r="L11" s="191" t="s">
        <v>135</v>
      </c>
      <c r="M11" s="191" t="s">
        <v>135</v>
      </c>
      <c r="N11" s="191" t="s">
        <v>135</v>
      </c>
      <c r="O11" s="191" t="s">
        <v>135</v>
      </c>
      <c r="P11" s="191" t="s">
        <v>135</v>
      </c>
      <c r="Q11" s="191" t="s">
        <v>135</v>
      </c>
      <c r="R11" s="192" t="s">
        <v>135</v>
      </c>
    </row>
    <row r="12" spans="3:24" ht="29.1" customHeight="1" x14ac:dyDescent="0.35">
      <c r="C12" s="128" t="s">
        <v>168</v>
      </c>
      <c r="D12" s="240" t="s">
        <v>169</v>
      </c>
      <c r="E12" s="4"/>
      <c r="F12" s="193" t="s">
        <v>135</v>
      </c>
      <c r="G12" s="193" t="s">
        <v>135</v>
      </c>
      <c r="H12" s="193" t="s">
        <v>135</v>
      </c>
      <c r="I12" s="193" t="s">
        <v>135</v>
      </c>
      <c r="J12" s="193" t="s">
        <v>135</v>
      </c>
      <c r="K12" s="193" t="s">
        <v>135</v>
      </c>
      <c r="L12" s="193" t="s">
        <v>135</v>
      </c>
      <c r="M12" s="193" t="s">
        <v>135</v>
      </c>
      <c r="N12" s="193" t="s">
        <v>135</v>
      </c>
      <c r="O12" s="193" t="s">
        <v>135</v>
      </c>
      <c r="P12" s="193" t="s">
        <v>135</v>
      </c>
      <c r="Q12" s="193" t="s">
        <v>135</v>
      </c>
      <c r="R12" s="194" t="s">
        <v>135</v>
      </c>
    </row>
    <row r="13" spans="3:24" ht="29.1" customHeight="1" x14ac:dyDescent="0.25">
      <c r="C13" s="128" t="s">
        <v>170</v>
      </c>
      <c r="D13" s="240" t="s">
        <v>171</v>
      </c>
      <c r="E13" s="4"/>
      <c r="F13" s="191" t="s">
        <v>135</v>
      </c>
      <c r="G13" s="191" t="s">
        <v>135</v>
      </c>
      <c r="H13" s="191" t="s">
        <v>135</v>
      </c>
      <c r="I13" s="191" t="s">
        <v>135</v>
      </c>
      <c r="J13" s="191" t="s">
        <v>135</v>
      </c>
      <c r="K13" s="191" t="s">
        <v>135</v>
      </c>
      <c r="L13" s="191" t="s">
        <v>135</v>
      </c>
      <c r="M13" s="191" t="s">
        <v>135</v>
      </c>
      <c r="N13" s="191" t="s">
        <v>135</v>
      </c>
      <c r="O13" s="191" t="s">
        <v>135</v>
      </c>
      <c r="P13" s="191" t="s">
        <v>135</v>
      </c>
      <c r="Q13" s="191" t="s">
        <v>135</v>
      </c>
      <c r="R13" s="192" t="s">
        <v>135</v>
      </c>
    </row>
    <row r="14" spans="3:24" ht="29.1" customHeight="1" x14ac:dyDescent="0.35">
      <c r="C14" s="128" t="s">
        <v>172</v>
      </c>
      <c r="D14" s="240" t="s">
        <v>173</v>
      </c>
      <c r="E14" s="4"/>
      <c r="F14" s="193" t="s">
        <v>135</v>
      </c>
      <c r="G14" s="193" t="s">
        <v>135</v>
      </c>
      <c r="H14" s="193" t="s">
        <v>135</v>
      </c>
      <c r="I14" s="193" t="s">
        <v>135</v>
      </c>
      <c r="J14" s="193" t="s">
        <v>135</v>
      </c>
      <c r="K14" s="193" t="s">
        <v>135</v>
      </c>
      <c r="L14" s="193" t="s">
        <v>135</v>
      </c>
      <c r="M14" s="193" t="s">
        <v>135</v>
      </c>
      <c r="N14" s="193" t="s">
        <v>135</v>
      </c>
      <c r="O14" s="193" t="s">
        <v>135</v>
      </c>
      <c r="P14" s="193" t="s">
        <v>135</v>
      </c>
      <c r="Q14" s="193" t="s">
        <v>135</v>
      </c>
      <c r="R14" s="194" t="s">
        <v>135</v>
      </c>
    </row>
    <row r="15" spans="3:24" ht="29.1" customHeight="1" x14ac:dyDescent="0.25">
      <c r="C15" s="128" t="s">
        <v>174</v>
      </c>
      <c r="D15" s="240" t="s">
        <v>175</v>
      </c>
      <c r="E15" s="4"/>
      <c r="F15" s="191" t="s">
        <v>135</v>
      </c>
      <c r="G15" s="191" t="s">
        <v>135</v>
      </c>
      <c r="H15" s="191" t="s">
        <v>135</v>
      </c>
      <c r="I15" s="191" t="s">
        <v>135</v>
      </c>
      <c r="J15" s="191" t="s">
        <v>135</v>
      </c>
      <c r="K15" s="191" t="s">
        <v>135</v>
      </c>
      <c r="L15" s="191" t="s">
        <v>135</v>
      </c>
      <c r="M15" s="191" t="s">
        <v>135</v>
      </c>
      <c r="N15" s="191" t="s">
        <v>135</v>
      </c>
      <c r="O15" s="191" t="s">
        <v>135</v>
      </c>
      <c r="P15" s="191" t="s">
        <v>135</v>
      </c>
      <c r="Q15" s="191" t="s">
        <v>135</v>
      </c>
      <c r="R15" s="192" t="s">
        <v>135</v>
      </c>
    </row>
    <row r="16" spans="3:24" ht="29.1" customHeight="1" x14ac:dyDescent="0.35">
      <c r="C16" s="128" t="s">
        <v>176</v>
      </c>
      <c r="D16" s="240" t="s">
        <v>177</v>
      </c>
      <c r="E16" s="4"/>
      <c r="F16" s="193" t="s">
        <v>135</v>
      </c>
      <c r="G16" s="193" t="s">
        <v>135</v>
      </c>
      <c r="H16" s="193" t="s">
        <v>135</v>
      </c>
      <c r="I16" s="193" t="s">
        <v>135</v>
      </c>
      <c r="J16" s="193" t="s">
        <v>135</v>
      </c>
      <c r="K16" s="193" t="s">
        <v>135</v>
      </c>
      <c r="L16" s="193" t="s">
        <v>135</v>
      </c>
      <c r="M16" s="193" t="s">
        <v>135</v>
      </c>
      <c r="N16" s="193" t="s">
        <v>135</v>
      </c>
      <c r="O16" s="193" t="s">
        <v>135</v>
      </c>
      <c r="P16" s="193" t="s">
        <v>135</v>
      </c>
      <c r="Q16" s="193" t="s">
        <v>135</v>
      </c>
      <c r="R16" s="194" t="s">
        <v>135</v>
      </c>
    </row>
    <row r="17" spans="3:18" ht="29.1" customHeight="1" x14ac:dyDescent="0.25">
      <c r="C17" s="128" t="s">
        <v>178</v>
      </c>
      <c r="D17" s="240" t="s">
        <v>179</v>
      </c>
      <c r="E17" s="4"/>
      <c r="F17" s="191" t="s">
        <v>135</v>
      </c>
      <c r="G17" s="191" t="s">
        <v>135</v>
      </c>
      <c r="H17" s="191" t="s">
        <v>135</v>
      </c>
      <c r="I17" s="191" t="s">
        <v>135</v>
      </c>
      <c r="J17" s="191" t="s">
        <v>135</v>
      </c>
      <c r="K17" s="191" t="s">
        <v>135</v>
      </c>
      <c r="L17" s="191" t="s">
        <v>135</v>
      </c>
      <c r="M17" s="191" t="s">
        <v>135</v>
      </c>
      <c r="N17" s="191" t="s">
        <v>135</v>
      </c>
      <c r="O17" s="191" t="s">
        <v>135</v>
      </c>
      <c r="P17" s="191" t="s">
        <v>135</v>
      </c>
      <c r="Q17" s="191" t="s">
        <v>135</v>
      </c>
      <c r="R17" s="192" t="s">
        <v>135</v>
      </c>
    </row>
    <row r="18" spans="3:18" ht="29.1" customHeight="1" x14ac:dyDescent="0.35">
      <c r="C18" s="128" t="s">
        <v>180</v>
      </c>
      <c r="D18" s="240" t="s">
        <v>181</v>
      </c>
      <c r="E18" s="4"/>
      <c r="F18" s="193" t="s">
        <v>135</v>
      </c>
      <c r="G18" s="193" t="s">
        <v>135</v>
      </c>
      <c r="H18" s="193" t="s">
        <v>135</v>
      </c>
      <c r="I18" s="193" t="s">
        <v>135</v>
      </c>
      <c r="J18" s="193" t="s">
        <v>135</v>
      </c>
      <c r="K18" s="193" t="s">
        <v>135</v>
      </c>
      <c r="L18" s="193" t="s">
        <v>135</v>
      </c>
      <c r="M18" s="193" t="s">
        <v>135</v>
      </c>
      <c r="N18" s="193" t="s">
        <v>135</v>
      </c>
      <c r="O18" s="193" t="s">
        <v>135</v>
      </c>
      <c r="P18" s="193" t="s">
        <v>135</v>
      </c>
      <c r="Q18" s="193" t="s">
        <v>135</v>
      </c>
      <c r="R18" s="194" t="s">
        <v>135</v>
      </c>
    </row>
    <row r="19" spans="3:18" ht="29.1" customHeight="1" x14ac:dyDescent="0.25">
      <c r="C19" s="128" t="s">
        <v>182</v>
      </c>
      <c r="D19" s="240" t="s">
        <v>183</v>
      </c>
      <c r="E19" s="4"/>
      <c r="F19" s="191" t="s">
        <v>135</v>
      </c>
      <c r="G19" s="191" t="s">
        <v>135</v>
      </c>
      <c r="H19" s="191" t="s">
        <v>135</v>
      </c>
      <c r="I19" s="191" t="s">
        <v>135</v>
      </c>
      <c r="J19" s="191" t="s">
        <v>135</v>
      </c>
      <c r="K19" s="191" t="s">
        <v>135</v>
      </c>
      <c r="L19" s="191" t="s">
        <v>135</v>
      </c>
      <c r="M19" s="191" t="s">
        <v>135</v>
      </c>
      <c r="N19" s="191" t="s">
        <v>135</v>
      </c>
      <c r="O19" s="191" t="s">
        <v>135</v>
      </c>
      <c r="P19" s="191" t="s">
        <v>135</v>
      </c>
      <c r="Q19" s="191" t="s">
        <v>135</v>
      </c>
      <c r="R19" s="192" t="s">
        <v>135</v>
      </c>
    </row>
    <row r="20" spans="3:18" ht="29.1" customHeight="1" x14ac:dyDescent="0.35">
      <c r="C20" s="128" t="s">
        <v>184</v>
      </c>
      <c r="D20" s="240" t="s">
        <v>185</v>
      </c>
      <c r="E20" s="4"/>
      <c r="F20" s="193" t="s">
        <v>135</v>
      </c>
      <c r="G20" s="193" t="s">
        <v>135</v>
      </c>
      <c r="H20" s="193" t="s">
        <v>135</v>
      </c>
      <c r="I20" s="193" t="s">
        <v>135</v>
      </c>
      <c r="J20" s="193" t="s">
        <v>135</v>
      </c>
      <c r="K20" s="193" t="s">
        <v>135</v>
      </c>
      <c r="L20" s="193" t="s">
        <v>135</v>
      </c>
      <c r="M20" s="193" t="s">
        <v>135</v>
      </c>
      <c r="N20" s="193" t="s">
        <v>135</v>
      </c>
      <c r="O20" s="193" t="s">
        <v>135</v>
      </c>
      <c r="P20" s="193" t="s">
        <v>135</v>
      </c>
      <c r="Q20" s="193" t="s">
        <v>135</v>
      </c>
      <c r="R20" s="194" t="s">
        <v>135</v>
      </c>
    </row>
    <row r="21" spans="3:18" ht="29.1" customHeight="1" x14ac:dyDescent="0.25">
      <c r="C21" s="128" t="s">
        <v>186</v>
      </c>
      <c r="D21" s="240" t="s">
        <v>187</v>
      </c>
      <c r="E21" s="4"/>
      <c r="F21" s="191" t="s">
        <v>135</v>
      </c>
      <c r="G21" s="191" t="s">
        <v>135</v>
      </c>
      <c r="H21" s="191" t="s">
        <v>135</v>
      </c>
      <c r="I21" s="191" t="s">
        <v>135</v>
      </c>
      <c r="J21" s="191" t="s">
        <v>135</v>
      </c>
      <c r="K21" s="191" t="s">
        <v>135</v>
      </c>
      <c r="L21" s="191" t="s">
        <v>135</v>
      </c>
      <c r="M21" s="191" t="s">
        <v>135</v>
      </c>
      <c r="N21" s="191" t="s">
        <v>135</v>
      </c>
      <c r="O21" s="191" t="s">
        <v>135</v>
      </c>
      <c r="P21" s="191" t="s">
        <v>135</v>
      </c>
      <c r="Q21" s="191" t="s">
        <v>135</v>
      </c>
      <c r="R21" s="192" t="s">
        <v>135</v>
      </c>
    </row>
    <row r="22" spans="3:18" ht="29.1" customHeight="1" x14ac:dyDescent="0.35">
      <c r="C22" s="128" t="s">
        <v>188</v>
      </c>
      <c r="D22" s="240" t="s">
        <v>189</v>
      </c>
      <c r="E22" s="4"/>
      <c r="F22" s="193" t="s">
        <v>135</v>
      </c>
      <c r="G22" s="193" t="s">
        <v>135</v>
      </c>
      <c r="H22" s="193" t="s">
        <v>135</v>
      </c>
      <c r="I22" s="193" t="s">
        <v>135</v>
      </c>
      <c r="J22" s="193" t="s">
        <v>135</v>
      </c>
      <c r="K22" s="193" t="s">
        <v>135</v>
      </c>
      <c r="L22" s="193" t="s">
        <v>135</v>
      </c>
      <c r="M22" s="193" t="s">
        <v>135</v>
      </c>
      <c r="N22" s="193" t="s">
        <v>135</v>
      </c>
      <c r="O22" s="193" t="s">
        <v>135</v>
      </c>
      <c r="P22" s="193" t="s">
        <v>135</v>
      </c>
      <c r="Q22" s="193" t="s">
        <v>135</v>
      </c>
      <c r="R22" s="194" t="s">
        <v>135</v>
      </c>
    </row>
    <row r="23" spans="3:18" ht="29.1" customHeight="1" x14ac:dyDescent="0.25">
      <c r="C23" s="128" t="s">
        <v>190</v>
      </c>
      <c r="D23" s="240" t="s">
        <v>191</v>
      </c>
      <c r="E23" s="4"/>
      <c r="F23" s="191" t="s">
        <v>135</v>
      </c>
      <c r="G23" s="191" t="s">
        <v>135</v>
      </c>
      <c r="H23" s="191" t="s">
        <v>135</v>
      </c>
      <c r="I23" s="191" t="s">
        <v>135</v>
      </c>
      <c r="J23" s="191" t="s">
        <v>135</v>
      </c>
      <c r="K23" s="191" t="s">
        <v>135</v>
      </c>
      <c r="L23" s="191" t="s">
        <v>135</v>
      </c>
      <c r="M23" s="191" t="s">
        <v>135</v>
      </c>
      <c r="N23" s="191" t="s">
        <v>135</v>
      </c>
      <c r="O23" s="191" t="s">
        <v>135</v>
      </c>
      <c r="P23" s="191" t="s">
        <v>135</v>
      </c>
      <c r="Q23" s="191" t="s">
        <v>135</v>
      </c>
      <c r="R23" s="192" t="s">
        <v>135</v>
      </c>
    </row>
    <row r="24" spans="3:18" ht="29.1" customHeight="1" x14ac:dyDescent="0.35">
      <c r="C24" s="128" t="s">
        <v>192</v>
      </c>
      <c r="D24" s="240" t="s">
        <v>193</v>
      </c>
      <c r="E24" s="4"/>
      <c r="F24" s="193" t="s">
        <v>135</v>
      </c>
      <c r="G24" s="193" t="s">
        <v>135</v>
      </c>
      <c r="H24" s="193" t="s">
        <v>135</v>
      </c>
      <c r="I24" s="193" t="s">
        <v>135</v>
      </c>
      <c r="J24" s="193" t="s">
        <v>135</v>
      </c>
      <c r="K24" s="193" t="s">
        <v>135</v>
      </c>
      <c r="L24" s="193" t="s">
        <v>135</v>
      </c>
      <c r="M24" s="193" t="s">
        <v>135</v>
      </c>
      <c r="N24" s="193" t="s">
        <v>135</v>
      </c>
      <c r="O24" s="193" t="s">
        <v>135</v>
      </c>
      <c r="P24" s="193" t="s">
        <v>135</v>
      </c>
      <c r="Q24" s="193" t="s">
        <v>135</v>
      </c>
      <c r="R24" s="194" t="s">
        <v>135</v>
      </c>
    </row>
    <row r="25" spans="3:18" ht="29.1" customHeight="1" x14ac:dyDescent="0.25">
      <c r="C25" s="128" t="s">
        <v>194</v>
      </c>
      <c r="D25" s="240" t="s">
        <v>195</v>
      </c>
      <c r="E25" s="4"/>
      <c r="F25" s="191" t="s">
        <v>135</v>
      </c>
      <c r="G25" s="191" t="s">
        <v>135</v>
      </c>
      <c r="H25" s="191" t="s">
        <v>135</v>
      </c>
      <c r="I25" s="191" t="s">
        <v>135</v>
      </c>
      <c r="J25" s="191" t="s">
        <v>135</v>
      </c>
      <c r="K25" s="191" t="s">
        <v>135</v>
      </c>
      <c r="L25" s="191" t="s">
        <v>135</v>
      </c>
      <c r="M25" s="191" t="s">
        <v>135</v>
      </c>
      <c r="N25" s="191" t="s">
        <v>135</v>
      </c>
      <c r="O25" s="191" t="s">
        <v>135</v>
      </c>
      <c r="P25" s="191" t="s">
        <v>135</v>
      </c>
      <c r="Q25" s="191" t="s">
        <v>135</v>
      </c>
      <c r="R25" s="192" t="s">
        <v>135</v>
      </c>
    </row>
    <row r="26" spans="3:18" ht="29.1" customHeight="1" x14ac:dyDescent="0.35">
      <c r="C26" s="128" t="s">
        <v>196</v>
      </c>
      <c r="D26" s="240" t="s">
        <v>197</v>
      </c>
      <c r="E26" s="4"/>
      <c r="F26" s="193" t="s">
        <v>135</v>
      </c>
      <c r="G26" s="193" t="s">
        <v>135</v>
      </c>
      <c r="H26" s="193" t="s">
        <v>135</v>
      </c>
      <c r="I26" s="193" t="s">
        <v>135</v>
      </c>
      <c r="J26" s="193" t="s">
        <v>135</v>
      </c>
      <c r="K26" s="193" t="s">
        <v>135</v>
      </c>
      <c r="L26" s="193" t="s">
        <v>135</v>
      </c>
      <c r="M26" s="193" t="s">
        <v>135</v>
      </c>
      <c r="N26" s="193" t="s">
        <v>135</v>
      </c>
      <c r="O26" s="193" t="s">
        <v>135</v>
      </c>
      <c r="P26" s="193" t="s">
        <v>135</v>
      </c>
      <c r="Q26" s="193" t="s">
        <v>135</v>
      </c>
      <c r="R26" s="194" t="s">
        <v>135</v>
      </c>
    </row>
    <row r="27" spans="3:18" ht="29.1" customHeight="1" x14ac:dyDescent="0.25">
      <c r="C27" s="128" t="s">
        <v>198</v>
      </c>
      <c r="D27" s="240" t="s">
        <v>199</v>
      </c>
      <c r="E27" s="4"/>
      <c r="F27" s="191" t="s">
        <v>135</v>
      </c>
      <c r="G27" s="191" t="s">
        <v>135</v>
      </c>
      <c r="H27" s="191" t="s">
        <v>135</v>
      </c>
      <c r="I27" s="191" t="s">
        <v>135</v>
      </c>
      <c r="J27" s="191" t="s">
        <v>135</v>
      </c>
      <c r="K27" s="191" t="s">
        <v>135</v>
      </c>
      <c r="L27" s="191" t="s">
        <v>135</v>
      </c>
      <c r="M27" s="191" t="s">
        <v>135</v>
      </c>
      <c r="N27" s="191" t="s">
        <v>135</v>
      </c>
      <c r="O27" s="191" t="s">
        <v>135</v>
      </c>
      <c r="P27" s="191" t="s">
        <v>135</v>
      </c>
      <c r="Q27" s="191" t="s">
        <v>135</v>
      </c>
      <c r="R27" s="192" t="s">
        <v>135</v>
      </c>
    </row>
    <row r="28" spans="3:18" ht="29.1" customHeight="1" x14ac:dyDescent="0.35">
      <c r="C28" s="128" t="s">
        <v>200</v>
      </c>
      <c r="D28" s="240" t="s">
        <v>201</v>
      </c>
      <c r="E28" s="4"/>
      <c r="F28" s="193" t="s">
        <v>135</v>
      </c>
      <c r="G28" s="193" t="s">
        <v>135</v>
      </c>
      <c r="H28" s="193" t="s">
        <v>135</v>
      </c>
      <c r="I28" s="193" t="s">
        <v>135</v>
      </c>
      <c r="J28" s="193" t="s">
        <v>135</v>
      </c>
      <c r="K28" s="193" t="s">
        <v>135</v>
      </c>
      <c r="L28" s="193" t="s">
        <v>135</v>
      </c>
      <c r="M28" s="193" t="s">
        <v>135</v>
      </c>
      <c r="N28" s="193" t="s">
        <v>135</v>
      </c>
      <c r="O28" s="193" t="s">
        <v>135</v>
      </c>
      <c r="P28" s="193" t="s">
        <v>135</v>
      </c>
      <c r="Q28" s="193" t="s">
        <v>135</v>
      </c>
      <c r="R28" s="194" t="s">
        <v>135</v>
      </c>
    </row>
    <row r="29" spans="3:18" ht="29.1" customHeight="1" x14ac:dyDescent="0.25">
      <c r="C29" s="128" t="s">
        <v>202</v>
      </c>
      <c r="D29" s="240" t="s">
        <v>203</v>
      </c>
      <c r="E29" s="4"/>
      <c r="F29" s="191" t="s">
        <v>135</v>
      </c>
      <c r="G29" s="191" t="s">
        <v>135</v>
      </c>
      <c r="H29" s="191" t="s">
        <v>135</v>
      </c>
      <c r="I29" s="191" t="s">
        <v>135</v>
      </c>
      <c r="J29" s="191" t="s">
        <v>135</v>
      </c>
      <c r="K29" s="191" t="s">
        <v>135</v>
      </c>
      <c r="L29" s="191" t="s">
        <v>135</v>
      </c>
      <c r="M29" s="191" t="s">
        <v>135</v>
      </c>
      <c r="N29" s="191" t="s">
        <v>135</v>
      </c>
      <c r="O29" s="191" t="s">
        <v>135</v>
      </c>
      <c r="P29" s="191" t="s">
        <v>135</v>
      </c>
      <c r="Q29" s="191" t="s">
        <v>135</v>
      </c>
      <c r="R29" s="192" t="s">
        <v>135</v>
      </c>
    </row>
    <row r="30" spans="3:18" ht="29.1" customHeight="1" x14ac:dyDescent="0.35">
      <c r="C30" s="128" t="s">
        <v>204</v>
      </c>
      <c r="D30" s="240" t="s">
        <v>205</v>
      </c>
      <c r="E30" s="4"/>
      <c r="F30" s="193" t="s">
        <v>135</v>
      </c>
      <c r="G30" s="193" t="s">
        <v>135</v>
      </c>
      <c r="H30" s="193" t="s">
        <v>135</v>
      </c>
      <c r="I30" s="193" t="s">
        <v>135</v>
      </c>
      <c r="J30" s="193" t="s">
        <v>135</v>
      </c>
      <c r="K30" s="193" t="s">
        <v>135</v>
      </c>
      <c r="L30" s="193" t="s">
        <v>135</v>
      </c>
      <c r="M30" s="193" t="s">
        <v>135</v>
      </c>
      <c r="N30" s="193" t="s">
        <v>135</v>
      </c>
      <c r="O30" s="193" t="s">
        <v>135</v>
      </c>
      <c r="P30" s="193" t="s">
        <v>135</v>
      </c>
      <c r="Q30" s="193" t="s">
        <v>135</v>
      </c>
      <c r="R30" s="194" t="s">
        <v>135</v>
      </c>
    </row>
    <row r="31" spans="3:18" ht="29.1" customHeight="1" x14ac:dyDescent="0.35">
      <c r="C31" s="128" t="s">
        <v>206</v>
      </c>
      <c r="D31" s="240" t="s">
        <v>207</v>
      </c>
      <c r="E31" s="4"/>
      <c r="F31" s="193" t="s">
        <v>135</v>
      </c>
      <c r="G31" s="193" t="s">
        <v>135</v>
      </c>
      <c r="H31" s="193" t="s">
        <v>135</v>
      </c>
      <c r="I31" s="193" t="s">
        <v>135</v>
      </c>
      <c r="J31" s="193" t="s">
        <v>135</v>
      </c>
      <c r="K31" s="193" t="s">
        <v>135</v>
      </c>
      <c r="L31" s="193" t="s">
        <v>135</v>
      </c>
      <c r="M31" s="193" t="s">
        <v>135</v>
      </c>
      <c r="N31" s="193" t="s">
        <v>135</v>
      </c>
      <c r="O31" s="193" t="s">
        <v>135</v>
      </c>
      <c r="P31" s="193" t="s">
        <v>135</v>
      </c>
      <c r="Q31" s="193" t="s">
        <v>135</v>
      </c>
      <c r="R31" s="194" t="s">
        <v>135</v>
      </c>
    </row>
    <row r="32" spans="3:18" ht="29.1" customHeight="1" x14ac:dyDescent="0.35">
      <c r="C32" s="128" t="s">
        <v>208</v>
      </c>
      <c r="D32" s="240" t="s">
        <v>209</v>
      </c>
      <c r="E32" s="4"/>
      <c r="F32" s="193" t="s">
        <v>135</v>
      </c>
      <c r="G32" s="193" t="s">
        <v>135</v>
      </c>
      <c r="H32" s="193" t="s">
        <v>135</v>
      </c>
      <c r="I32" s="193" t="s">
        <v>135</v>
      </c>
      <c r="J32" s="193" t="s">
        <v>135</v>
      </c>
      <c r="K32" s="193" t="s">
        <v>135</v>
      </c>
      <c r="L32" s="193" t="s">
        <v>135</v>
      </c>
      <c r="M32" s="193" t="s">
        <v>135</v>
      </c>
      <c r="N32" s="193" t="s">
        <v>135</v>
      </c>
      <c r="O32" s="193" t="s">
        <v>135</v>
      </c>
      <c r="P32" s="193" t="s">
        <v>135</v>
      </c>
      <c r="Q32" s="193" t="s">
        <v>135</v>
      </c>
      <c r="R32" s="194" t="s">
        <v>135</v>
      </c>
    </row>
    <row r="33" spans="3:18" ht="29.1" customHeight="1" x14ac:dyDescent="0.35">
      <c r="C33" s="128" t="s">
        <v>210</v>
      </c>
      <c r="D33" s="240" t="s">
        <v>211</v>
      </c>
      <c r="E33" s="4"/>
      <c r="F33" s="193" t="s">
        <v>135</v>
      </c>
      <c r="G33" s="193" t="s">
        <v>135</v>
      </c>
      <c r="H33" s="193" t="s">
        <v>135</v>
      </c>
      <c r="I33" s="193" t="s">
        <v>135</v>
      </c>
      <c r="J33" s="193" t="s">
        <v>135</v>
      </c>
      <c r="K33" s="197" t="s">
        <v>136</v>
      </c>
      <c r="L33" s="193" t="s">
        <v>135</v>
      </c>
      <c r="M33" s="193" t="s">
        <v>135</v>
      </c>
      <c r="N33" s="193" t="s">
        <v>135</v>
      </c>
      <c r="O33" s="193" t="s">
        <v>135</v>
      </c>
      <c r="P33" s="193" t="s">
        <v>135</v>
      </c>
      <c r="Q33" s="193" t="s">
        <v>135</v>
      </c>
      <c r="R33" s="194" t="s">
        <v>135</v>
      </c>
    </row>
    <row r="34" spans="3:18" ht="29.1" customHeight="1" x14ac:dyDescent="0.35">
      <c r="C34" s="128" t="s">
        <v>212</v>
      </c>
      <c r="D34" s="240" t="s">
        <v>213</v>
      </c>
      <c r="E34" s="4"/>
      <c r="F34" s="193" t="s">
        <v>135</v>
      </c>
      <c r="G34" s="193" t="s">
        <v>135</v>
      </c>
      <c r="H34" s="193" t="s">
        <v>135</v>
      </c>
      <c r="I34" s="193" t="s">
        <v>135</v>
      </c>
      <c r="J34" s="193" t="s">
        <v>135</v>
      </c>
      <c r="K34" s="193" t="s">
        <v>135</v>
      </c>
      <c r="L34" s="193" t="s">
        <v>135</v>
      </c>
      <c r="M34" s="193" t="s">
        <v>135</v>
      </c>
      <c r="N34" s="193" t="s">
        <v>135</v>
      </c>
      <c r="O34" s="193" t="s">
        <v>135</v>
      </c>
      <c r="P34" s="193" t="s">
        <v>135</v>
      </c>
      <c r="Q34" s="193" t="s">
        <v>135</v>
      </c>
      <c r="R34" s="194" t="s">
        <v>135</v>
      </c>
    </row>
    <row r="35" spans="3:18" ht="29.1" customHeight="1" x14ac:dyDescent="0.35">
      <c r="C35" s="128" t="s">
        <v>214</v>
      </c>
      <c r="D35" s="240" t="s">
        <v>215</v>
      </c>
      <c r="E35" s="4"/>
      <c r="F35" s="193" t="s">
        <v>135</v>
      </c>
      <c r="G35" s="193" t="s">
        <v>135</v>
      </c>
      <c r="H35" s="193" t="s">
        <v>135</v>
      </c>
      <c r="I35" s="193" t="s">
        <v>135</v>
      </c>
      <c r="J35" s="193" t="s">
        <v>135</v>
      </c>
      <c r="K35" s="193" t="s">
        <v>135</v>
      </c>
      <c r="L35" s="193" t="s">
        <v>135</v>
      </c>
      <c r="M35" s="193" t="s">
        <v>135</v>
      </c>
      <c r="N35" s="197" t="s">
        <v>136</v>
      </c>
      <c r="O35" s="193" t="s">
        <v>135</v>
      </c>
      <c r="P35" s="193" t="s">
        <v>135</v>
      </c>
      <c r="Q35" s="193" t="s">
        <v>135</v>
      </c>
      <c r="R35" s="194" t="s">
        <v>135</v>
      </c>
    </row>
    <row r="36" spans="3:18" ht="29.1" customHeight="1" x14ac:dyDescent="0.35">
      <c r="C36" s="128" t="s">
        <v>216</v>
      </c>
      <c r="D36" s="240" t="s">
        <v>217</v>
      </c>
      <c r="E36" s="4"/>
      <c r="F36" s="193" t="s">
        <v>135</v>
      </c>
      <c r="G36" s="193" t="s">
        <v>135</v>
      </c>
      <c r="H36" s="193" t="s">
        <v>135</v>
      </c>
      <c r="I36" s="193" t="s">
        <v>135</v>
      </c>
      <c r="J36" s="193" t="s">
        <v>135</v>
      </c>
      <c r="K36" s="193" t="s">
        <v>135</v>
      </c>
      <c r="L36" s="193" t="s">
        <v>135</v>
      </c>
      <c r="M36" s="193" t="s">
        <v>135</v>
      </c>
      <c r="N36" s="193" t="s">
        <v>135</v>
      </c>
      <c r="O36" s="193" t="s">
        <v>135</v>
      </c>
      <c r="P36" s="193" t="s">
        <v>135</v>
      </c>
      <c r="Q36" s="193" t="s">
        <v>135</v>
      </c>
      <c r="R36" s="194" t="s">
        <v>135</v>
      </c>
    </row>
    <row r="37" spans="3:18" ht="29.1" customHeight="1" x14ac:dyDescent="0.35">
      <c r="C37" s="128" t="s">
        <v>218</v>
      </c>
      <c r="D37" s="240" t="s">
        <v>219</v>
      </c>
      <c r="E37" s="4"/>
      <c r="F37" s="193" t="s">
        <v>135</v>
      </c>
      <c r="G37" s="193" t="s">
        <v>135</v>
      </c>
      <c r="H37" s="193" t="s">
        <v>135</v>
      </c>
      <c r="I37" s="193" t="s">
        <v>135</v>
      </c>
      <c r="J37" s="193" t="s">
        <v>135</v>
      </c>
      <c r="K37" s="193" t="s">
        <v>135</v>
      </c>
      <c r="L37" s="193" t="s">
        <v>135</v>
      </c>
      <c r="M37" s="193" t="s">
        <v>135</v>
      </c>
      <c r="N37" s="193" t="s">
        <v>135</v>
      </c>
      <c r="O37" s="193" t="s">
        <v>135</v>
      </c>
      <c r="P37" s="193" t="s">
        <v>135</v>
      </c>
      <c r="Q37" s="193" t="s">
        <v>135</v>
      </c>
      <c r="R37" s="194" t="s">
        <v>135</v>
      </c>
    </row>
    <row r="38" spans="3:18" ht="29.1" customHeight="1" x14ac:dyDescent="0.35">
      <c r="C38" s="128" t="s">
        <v>220</v>
      </c>
      <c r="D38" s="240" t="s">
        <v>221</v>
      </c>
      <c r="E38" s="4"/>
      <c r="F38" s="193" t="s">
        <v>135</v>
      </c>
      <c r="G38" s="193" t="s">
        <v>135</v>
      </c>
      <c r="H38" s="193" t="s">
        <v>135</v>
      </c>
      <c r="I38" s="193" t="s">
        <v>135</v>
      </c>
      <c r="J38" s="193" t="s">
        <v>135</v>
      </c>
      <c r="K38" s="193" t="s">
        <v>135</v>
      </c>
      <c r="L38" s="193" t="s">
        <v>135</v>
      </c>
      <c r="M38" s="193" t="s">
        <v>135</v>
      </c>
      <c r="N38" s="197" t="s">
        <v>136</v>
      </c>
      <c r="O38" s="193" t="s">
        <v>135</v>
      </c>
      <c r="P38" s="193" t="s">
        <v>135</v>
      </c>
      <c r="Q38" s="193" t="s">
        <v>135</v>
      </c>
      <c r="R38" s="194" t="s">
        <v>135</v>
      </c>
    </row>
    <row r="39" spans="3:18" ht="29.1" customHeight="1" x14ac:dyDescent="0.35">
      <c r="C39" s="128" t="s">
        <v>222</v>
      </c>
      <c r="D39" s="240" t="s">
        <v>223</v>
      </c>
      <c r="E39" s="4"/>
      <c r="F39" s="193" t="s">
        <v>135</v>
      </c>
      <c r="G39" s="193" t="s">
        <v>135</v>
      </c>
      <c r="H39" s="193" t="s">
        <v>135</v>
      </c>
      <c r="I39" s="193" t="s">
        <v>135</v>
      </c>
      <c r="J39" s="193" t="s">
        <v>135</v>
      </c>
      <c r="K39" s="197" t="s">
        <v>136</v>
      </c>
      <c r="L39" s="193" t="s">
        <v>135</v>
      </c>
      <c r="M39" s="193" t="s">
        <v>135</v>
      </c>
      <c r="N39" s="193" t="s">
        <v>135</v>
      </c>
      <c r="O39" s="193" t="s">
        <v>135</v>
      </c>
      <c r="P39" s="193" t="s">
        <v>135</v>
      </c>
      <c r="Q39" s="193" t="s">
        <v>135</v>
      </c>
      <c r="R39" s="194" t="s">
        <v>135</v>
      </c>
    </row>
    <row r="40" spans="3:18" ht="29.1" customHeight="1" x14ac:dyDescent="0.35">
      <c r="C40" s="128" t="s">
        <v>224</v>
      </c>
      <c r="D40" s="240" t="s">
        <v>225</v>
      </c>
      <c r="E40" s="4"/>
      <c r="F40" s="193" t="s">
        <v>135</v>
      </c>
      <c r="G40" s="193" t="s">
        <v>135</v>
      </c>
      <c r="H40" s="193" t="s">
        <v>135</v>
      </c>
      <c r="I40" s="193" t="s">
        <v>135</v>
      </c>
      <c r="J40" s="193" t="s">
        <v>135</v>
      </c>
      <c r="K40" s="193" t="s">
        <v>135</v>
      </c>
      <c r="L40" s="193" t="s">
        <v>135</v>
      </c>
      <c r="M40" s="193" t="s">
        <v>135</v>
      </c>
      <c r="N40" s="193" t="s">
        <v>135</v>
      </c>
      <c r="O40" s="193" t="s">
        <v>135</v>
      </c>
      <c r="P40" s="193" t="s">
        <v>135</v>
      </c>
      <c r="Q40" s="193" t="s">
        <v>135</v>
      </c>
      <c r="R40" s="194" t="s">
        <v>135</v>
      </c>
    </row>
    <row r="41" spans="3:18" ht="29.1" customHeight="1" x14ac:dyDescent="0.35">
      <c r="C41" s="128" t="s">
        <v>226</v>
      </c>
      <c r="D41" s="240" t="s">
        <v>227</v>
      </c>
      <c r="E41" s="4"/>
      <c r="F41" s="193" t="s">
        <v>135</v>
      </c>
      <c r="G41" s="193" t="s">
        <v>135</v>
      </c>
      <c r="H41" s="193" t="s">
        <v>135</v>
      </c>
      <c r="I41" s="193" t="s">
        <v>135</v>
      </c>
      <c r="J41" s="193" t="s">
        <v>135</v>
      </c>
      <c r="K41" s="193" t="s">
        <v>135</v>
      </c>
      <c r="L41" s="193" t="s">
        <v>135</v>
      </c>
      <c r="M41" s="193" t="s">
        <v>135</v>
      </c>
      <c r="N41" s="197" t="s">
        <v>136</v>
      </c>
      <c r="O41" s="193" t="s">
        <v>135</v>
      </c>
      <c r="P41" s="193" t="s">
        <v>135</v>
      </c>
      <c r="Q41" s="193" t="s">
        <v>135</v>
      </c>
      <c r="R41" s="194" t="s">
        <v>135</v>
      </c>
    </row>
    <row r="42" spans="3:18" ht="29.1" customHeight="1" x14ac:dyDescent="0.35">
      <c r="C42" s="128" t="s">
        <v>228</v>
      </c>
      <c r="D42" s="240" t="s">
        <v>229</v>
      </c>
      <c r="E42" s="4"/>
      <c r="F42" s="193" t="s">
        <v>135</v>
      </c>
      <c r="G42" s="193" t="s">
        <v>135</v>
      </c>
      <c r="H42" s="193" t="s">
        <v>135</v>
      </c>
      <c r="I42" s="193" t="s">
        <v>135</v>
      </c>
      <c r="J42" s="193" t="s">
        <v>135</v>
      </c>
      <c r="K42" s="193" t="s">
        <v>135</v>
      </c>
      <c r="L42" s="193" t="s">
        <v>135</v>
      </c>
      <c r="M42" s="193" t="s">
        <v>135</v>
      </c>
      <c r="N42" s="197" t="s">
        <v>136</v>
      </c>
      <c r="O42" s="193" t="s">
        <v>135</v>
      </c>
      <c r="P42" s="193" t="s">
        <v>135</v>
      </c>
      <c r="Q42" s="193" t="s">
        <v>135</v>
      </c>
      <c r="R42" s="194" t="s">
        <v>135</v>
      </c>
    </row>
    <row r="43" spans="3:18" ht="29.1" customHeight="1" x14ac:dyDescent="0.35">
      <c r="C43" s="128" t="s">
        <v>230</v>
      </c>
      <c r="D43" s="240" t="s">
        <v>231</v>
      </c>
      <c r="E43" s="4"/>
      <c r="F43" s="193" t="s">
        <v>135</v>
      </c>
      <c r="G43" s="193" t="s">
        <v>135</v>
      </c>
      <c r="H43" s="193" t="s">
        <v>135</v>
      </c>
      <c r="I43" s="193" t="s">
        <v>135</v>
      </c>
      <c r="J43" s="193" t="s">
        <v>135</v>
      </c>
      <c r="K43" s="193" t="s">
        <v>135</v>
      </c>
      <c r="L43" s="193" t="s">
        <v>135</v>
      </c>
      <c r="M43" s="193" t="s">
        <v>135</v>
      </c>
      <c r="N43" s="193" t="s">
        <v>135</v>
      </c>
      <c r="O43" s="193" t="s">
        <v>135</v>
      </c>
      <c r="P43" s="193" t="s">
        <v>135</v>
      </c>
      <c r="Q43" s="193" t="s">
        <v>135</v>
      </c>
      <c r="R43" s="194" t="s">
        <v>135</v>
      </c>
    </row>
    <row r="44" spans="3:18" ht="29.1" customHeight="1" x14ac:dyDescent="0.35">
      <c r="C44" s="128" t="s">
        <v>232</v>
      </c>
      <c r="D44" s="240" t="s">
        <v>233</v>
      </c>
      <c r="E44" s="4"/>
      <c r="F44" s="193" t="s">
        <v>135</v>
      </c>
      <c r="G44" s="193" t="s">
        <v>135</v>
      </c>
      <c r="H44" s="193" t="s">
        <v>135</v>
      </c>
      <c r="I44" s="193" t="s">
        <v>135</v>
      </c>
      <c r="J44" s="193" t="s">
        <v>135</v>
      </c>
      <c r="K44" s="193" t="s">
        <v>135</v>
      </c>
      <c r="L44" s="193" t="s">
        <v>135</v>
      </c>
      <c r="M44" s="193" t="s">
        <v>135</v>
      </c>
      <c r="N44" s="193" t="s">
        <v>135</v>
      </c>
      <c r="O44" s="193" t="s">
        <v>135</v>
      </c>
      <c r="P44" s="193" t="s">
        <v>135</v>
      </c>
      <c r="Q44" s="193" t="s">
        <v>135</v>
      </c>
      <c r="R44" s="194" t="s">
        <v>135</v>
      </c>
    </row>
    <row r="45" spans="3:18" ht="29.1" customHeight="1" x14ac:dyDescent="0.35">
      <c r="C45" s="128" t="s">
        <v>234</v>
      </c>
      <c r="D45" s="240" t="s">
        <v>235</v>
      </c>
      <c r="E45" s="4"/>
      <c r="F45" s="193" t="s">
        <v>135</v>
      </c>
      <c r="G45" s="193" t="s">
        <v>135</v>
      </c>
      <c r="H45" s="193" t="s">
        <v>135</v>
      </c>
      <c r="I45" s="193" t="s">
        <v>135</v>
      </c>
      <c r="J45" s="193" t="s">
        <v>135</v>
      </c>
      <c r="K45" s="193" t="s">
        <v>135</v>
      </c>
      <c r="L45" s="193" t="s">
        <v>135</v>
      </c>
      <c r="M45" s="193" t="s">
        <v>135</v>
      </c>
      <c r="N45" s="197" t="s">
        <v>136</v>
      </c>
      <c r="O45" s="193" t="s">
        <v>135</v>
      </c>
      <c r="P45" s="193" t="s">
        <v>135</v>
      </c>
      <c r="Q45" s="193" t="s">
        <v>135</v>
      </c>
      <c r="R45" s="194" t="s">
        <v>135</v>
      </c>
    </row>
    <row r="46" spans="3:18" ht="29.1" customHeight="1" x14ac:dyDescent="0.35">
      <c r="C46" s="128" t="s">
        <v>236</v>
      </c>
      <c r="D46" s="240" t="s">
        <v>237</v>
      </c>
      <c r="E46" s="4"/>
      <c r="F46" s="193" t="s">
        <v>135</v>
      </c>
      <c r="G46" s="193" t="s">
        <v>135</v>
      </c>
      <c r="H46" s="193" t="s">
        <v>135</v>
      </c>
      <c r="I46" s="193" t="s">
        <v>135</v>
      </c>
      <c r="J46" s="193" t="s">
        <v>135</v>
      </c>
      <c r="K46" s="193" t="s">
        <v>135</v>
      </c>
      <c r="L46" s="193" t="s">
        <v>135</v>
      </c>
      <c r="M46" s="193" t="s">
        <v>135</v>
      </c>
      <c r="N46" s="193" t="s">
        <v>135</v>
      </c>
      <c r="O46" s="193" t="s">
        <v>135</v>
      </c>
      <c r="P46" s="193" t="s">
        <v>135</v>
      </c>
      <c r="Q46" s="193" t="s">
        <v>135</v>
      </c>
      <c r="R46" s="194" t="s">
        <v>135</v>
      </c>
    </row>
    <row r="47" spans="3:18" ht="29.1" customHeight="1" x14ac:dyDescent="0.35">
      <c r="C47" s="128" t="s">
        <v>238</v>
      </c>
      <c r="D47" s="240" t="s">
        <v>239</v>
      </c>
      <c r="E47" s="4"/>
      <c r="F47" s="193" t="s">
        <v>135</v>
      </c>
      <c r="G47" s="193" t="s">
        <v>135</v>
      </c>
      <c r="H47" s="193" t="s">
        <v>135</v>
      </c>
      <c r="I47" s="193" t="s">
        <v>135</v>
      </c>
      <c r="J47" s="193" t="s">
        <v>135</v>
      </c>
      <c r="K47" s="193" t="s">
        <v>135</v>
      </c>
      <c r="L47" s="193" t="s">
        <v>135</v>
      </c>
      <c r="M47" s="193" t="s">
        <v>135</v>
      </c>
      <c r="N47" s="197" t="s">
        <v>136</v>
      </c>
      <c r="O47" s="193" t="s">
        <v>135</v>
      </c>
      <c r="P47" s="193" t="s">
        <v>135</v>
      </c>
      <c r="Q47" s="193" t="s">
        <v>135</v>
      </c>
      <c r="R47" s="194" t="s">
        <v>135</v>
      </c>
    </row>
    <row r="48" spans="3:18" ht="29.1" customHeight="1" x14ac:dyDescent="0.35">
      <c r="C48" s="128" t="s">
        <v>240</v>
      </c>
      <c r="D48" s="240" t="s">
        <v>241</v>
      </c>
      <c r="E48" s="4"/>
      <c r="F48" s="193" t="s">
        <v>135</v>
      </c>
      <c r="G48" s="193" t="s">
        <v>135</v>
      </c>
      <c r="H48" s="193" t="s">
        <v>135</v>
      </c>
      <c r="I48" s="193" t="s">
        <v>135</v>
      </c>
      <c r="J48" s="193" t="s">
        <v>135</v>
      </c>
      <c r="K48" s="193" t="s">
        <v>135</v>
      </c>
      <c r="L48" s="193" t="s">
        <v>135</v>
      </c>
      <c r="M48" s="193" t="s">
        <v>135</v>
      </c>
      <c r="N48" s="193" t="s">
        <v>135</v>
      </c>
      <c r="O48" s="193" t="s">
        <v>135</v>
      </c>
      <c r="P48" s="193" t="s">
        <v>135</v>
      </c>
      <c r="Q48" s="193" t="s">
        <v>135</v>
      </c>
      <c r="R48" s="194" t="s">
        <v>135</v>
      </c>
    </row>
    <row r="49" spans="3:18" ht="29.1" customHeight="1" x14ac:dyDescent="0.35">
      <c r="C49" s="128" t="s">
        <v>242</v>
      </c>
      <c r="D49" s="240" t="s">
        <v>243</v>
      </c>
      <c r="E49" s="4"/>
      <c r="F49" s="193" t="s">
        <v>135</v>
      </c>
      <c r="G49" s="193" t="s">
        <v>135</v>
      </c>
      <c r="H49" s="193" t="s">
        <v>135</v>
      </c>
      <c r="I49" s="193" t="s">
        <v>135</v>
      </c>
      <c r="J49" s="193" t="s">
        <v>135</v>
      </c>
      <c r="K49" s="193" t="s">
        <v>135</v>
      </c>
      <c r="L49" s="193" t="s">
        <v>135</v>
      </c>
      <c r="M49" s="193" t="s">
        <v>135</v>
      </c>
      <c r="N49" s="193" t="s">
        <v>135</v>
      </c>
      <c r="O49" s="193" t="s">
        <v>135</v>
      </c>
      <c r="P49" s="193" t="s">
        <v>135</v>
      </c>
      <c r="Q49" s="193" t="s">
        <v>135</v>
      </c>
      <c r="R49" s="194" t="s">
        <v>135</v>
      </c>
    </row>
    <row r="50" spans="3:18" ht="29.1" customHeight="1" x14ac:dyDescent="0.35">
      <c r="C50" s="128" t="s">
        <v>244</v>
      </c>
      <c r="D50" s="240" t="s">
        <v>245</v>
      </c>
      <c r="E50" s="4"/>
      <c r="F50" s="193" t="s">
        <v>135</v>
      </c>
      <c r="G50" s="193" t="s">
        <v>135</v>
      </c>
      <c r="H50" s="193" t="s">
        <v>135</v>
      </c>
      <c r="I50" s="193" t="s">
        <v>135</v>
      </c>
      <c r="J50" s="193" t="s">
        <v>135</v>
      </c>
      <c r="K50" s="193" t="s">
        <v>135</v>
      </c>
      <c r="L50" s="193" t="s">
        <v>135</v>
      </c>
      <c r="M50" s="193" t="s">
        <v>135</v>
      </c>
      <c r="N50" s="193" t="s">
        <v>135</v>
      </c>
      <c r="O50" s="193" t="s">
        <v>135</v>
      </c>
      <c r="P50" s="193" t="s">
        <v>135</v>
      </c>
      <c r="Q50" s="193" t="s">
        <v>135</v>
      </c>
      <c r="R50" s="194" t="s">
        <v>135</v>
      </c>
    </row>
    <row r="51" spans="3:18" ht="28.5" customHeight="1" x14ac:dyDescent="0.35">
      <c r="C51" s="128" t="s">
        <v>246</v>
      </c>
      <c r="D51" s="240" t="s">
        <v>247</v>
      </c>
      <c r="E51" s="4"/>
      <c r="F51" s="193" t="s">
        <v>135</v>
      </c>
      <c r="G51" s="193" t="s">
        <v>135</v>
      </c>
      <c r="H51" s="193" t="s">
        <v>135</v>
      </c>
      <c r="I51" s="193" t="s">
        <v>135</v>
      </c>
      <c r="J51" s="193" t="s">
        <v>135</v>
      </c>
      <c r="K51" s="193" t="s">
        <v>135</v>
      </c>
      <c r="L51" s="193" t="s">
        <v>135</v>
      </c>
      <c r="M51" s="193" t="s">
        <v>135</v>
      </c>
      <c r="N51" s="197" t="s">
        <v>136</v>
      </c>
      <c r="O51" s="193" t="s">
        <v>135</v>
      </c>
      <c r="P51" s="193" t="s">
        <v>135</v>
      </c>
      <c r="Q51" s="193" t="s">
        <v>135</v>
      </c>
      <c r="R51" s="194" t="s">
        <v>135</v>
      </c>
    </row>
    <row r="52" spans="3:18" ht="29.1" customHeight="1" x14ac:dyDescent="0.35">
      <c r="C52" s="128" t="s">
        <v>248</v>
      </c>
      <c r="D52" s="240" t="s">
        <v>249</v>
      </c>
      <c r="E52" s="4"/>
      <c r="F52" s="193" t="s">
        <v>135</v>
      </c>
      <c r="G52" s="193" t="s">
        <v>135</v>
      </c>
      <c r="H52" s="193" t="s">
        <v>135</v>
      </c>
      <c r="I52" s="193" t="s">
        <v>135</v>
      </c>
      <c r="J52" s="193" t="s">
        <v>135</v>
      </c>
      <c r="K52" s="193" t="s">
        <v>135</v>
      </c>
      <c r="L52" s="193" t="s">
        <v>135</v>
      </c>
      <c r="M52" s="193" t="s">
        <v>135</v>
      </c>
      <c r="N52" s="197" t="s">
        <v>136</v>
      </c>
      <c r="O52" s="193" t="s">
        <v>135</v>
      </c>
      <c r="P52" s="193" t="s">
        <v>135</v>
      </c>
      <c r="Q52" s="193" t="s">
        <v>135</v>
      </c>
      <c r="R52" s="194" t="s">
        <v>135</v>
      </c>
    </row>
    <row r="53" spans="3:18" ht="29.1" customHeight="1" x14ac:dyDescent="0.35">
      <c r="C53" s="128" t="s">
        <v>250</v>
      </c>
      <c r="D53" s="240" t="s">
        <v>251</v>
      </c>
      <c r="E53" s="4"/>
      <c r="F53" s="193" t="s">
        <v>135</v>
      </c>
      <c r="G53" s="193" t="s">
        <v>135</v>
      </c>
      <c r="H53" s="193" t="s">
        <v>135</v>
      </c>
      <c r="I53" s="193" t="s">
        <v>135</v>
      </c>
      <c r="J53" s="193" t="s">
        <v>135</v>
      </c>
      <c r="K53" s="193" t="s">
        <v>135</v>
      </c>
      <c r="L53" s="193" t="s">
        <v>135</v>
      </c>
      <c r="M53" s="193" t="s">
        <v>135</v>
      </c>
      <c r="N53" s="193" t="s">
        <v>135</v>
      </c>
      <c r="O53" s="193" t="s">
        <v>135</v>
      </c>
      <c r="P53" s="193" t="s">
        <v>135</v>
      </c>
      <c r="Q53" s="193" t="s">
        <v>135</v>
      </c>
      <c r="R53" s="194" t="s">
        <v>135</v>
      </c>
    </row>
    <row r="54" spans="3:18" ht="29.1" customHeight="1" x14ac:dyDescent="0.35">
      <c r="C54" s="128" t="s">
        <v>252</v>
      </c>
      <c r="D54" s="240" t="s">
        <v>253</v>
      </c>
      <c r="E54" s="4"/>
      <c r="F54" s="193" t="s">
        <v>135</v>
      </c>
      <c r="G54" s="193" t="s">
        <v>135</v>
      </c>
      <c r="H54" s="193" t="s">
        <v>135</v>
      </c>
      <c r="I54" s="193" t="s">
        <v>135</v>
      </c>
      <c r="J54" s="193" t="s">
        <v>135</v>
      </c>
      <c r="K54" s="193" t="s">
        <v>135</v>
      </c>
      <c r="L54" s="193" t="s">
        <v>135</v>
      </c>
      <c r="M54" s="193" t="s">
        <v>135</v>
      </c>
      <c r="N54" s="193" t="s">
        <v>135</v>
      </c>
      <c r="O54" s="193" t="s">
        <v>135</v>
      </c>
      <c r="P54" s="193" t="s">
        <v>135</v>
      </c>
      <c r="Q54" s="193" t="s">
        <v>135</v>
      </c>
      <c r="R54" s="194" t="s">
        <v>135</v>
      </c>
    </row>
    <row r="55" spans="3:18" ht="29.1" customHeight="1" thickBot="1" x14ac:dyDescent="0.4">
      <c r="C55" s="129" t="s">
        <v>254</v>
      </c>
      <c r="D55" s="245" t="s">
        <v>255</v>
      </c>
      <c r="E55" s="5"/>
      <c r="F55" s="198" t="s">
        <v>136</v>
      </c>
      <c r="G55" s="199" t="s">
        <v>135</v>
      </c>
      <c r="H55" s="198" t="s">
        <v>136</v>
      </c>
      <c r="I55" s="199" t="s">
        <v>135</v>
      </c>
      <c r="J55" s="199" t="s">
        <v>135</v>
      </c>
      <c r="K55" s="198" t="s">
        <v>136</v>
      </c>
      <c r="L55" s="199" t="s">
        <v>135</v>
      </c>
      <c r="M55" s="199" t="s">
        <v>135</v>
      </c>
      <c r="N55" s="199" t="s">
        <v>135</v>
      </c>
      <c r="O55" s="199" t="s">
        <v>135</v>
      </c>
      <c r="P55" s="199" t="s">
        <v>135</v>
      </c>
      <c r="Q55" s="199" t="s">
        <v>135</v>
      </c>
      <c r="R55" s="200" t="s">
        <v>135</v>
      </c>
    </row>
  </sheetData>
  <mergeCells count="4">
    <mergeCell ref="C1:D4"/>
    <mergeCell ref="E1:R4"/>
    <mergeCell ref="D5:D6"/>
    <mergeCell ref="C5:C6"/>
  </mergeCells>
  <pageMargins left="0.31496062992125984" right="0.31496062992125984" top="0.78740157480314965" bottom="0.78740157480314965" header="0.31496062992125984" footer="0.31496062992125984"/>
  <pageSetup paperSize="9" scale="2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52"/>
  <sheetViews>
    <sheetView zoomScale="50" zoomScaleNormal="50" workbookViewId="0">
      <pane xSplit="2" ySplit="6" topLeftCell="C7" activePane="bottomRight" state="frozen"/>
      <selection pane="topRight" activeCell="B1" sqref="B1"/>
      <selection pane="bottomLeft" activeCell="A3" sqref="A3"/>
      <selection pane="bottomRight" activeCell="C35" sqref="C35"/>
    </sheetView>
  </sheetViews>
  <sheetFormatPr defaultRowHeight="15" x14ac:dyDescent="0.25"/>
  <cols>
    <col min="1" max="1" width="2.85546875" customWidth="1"/>
    <col min="2" max="2" width="72.42578125" customWidth="1"/>
    <col min="3" max="3" width="28.5703125" style="63" customWidth="1"/>
    <col min="4" max="4" width="15.42578125" style="102" hidden="1" customWidth="1"/>
    <col min="5" max="5" width="20" style="62" customWidth="1"/>
    <col min="6" max="6" width="20" style="63" customWidth="1"/>
    <col min="7" max="10" width="17.7109375" customWidth="1"/>
    <col min="11" max="11" width="17.7109375" style="63" customWidth="1"/>
    <col min="12" max="18" width="17.7109375" customWidth="1"/>
  </cols>
  <sheetData>
    <row r="1" spans="2:19" ht="23.25" customHeight="1" x14ac:dyDescent="0.25">
      <c r="B1" s="253" t="s">
        <v>138</v>
      </c>
      <c r="C1" s="254"/>
      <c r="D1" s="255"/>
      <c r="E1" s="256" t="s">
        <v>330</v>
      </c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7"/>
      <c r="R1" s="258"/>
    </row>
    <row r="2" spans="2:19" x14ac:dyDescent="0.25">
      <c r="B2" s="259"/>
      <c r="C2" s="235"/>
      <c r="D2" s="26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2"/>
      <c r="R2" s="261"/>
    </row>
    <row r="3" spans="2:19" x14ac:dyDescent="0.25">
      <c r="B3" s="259"/>
      <c r="C3" s="235"/>
      <c r="D3" s="26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2"/>
      <c r="R3" s="261"/>
    </row>
    <row r="4" spans="2:19" ht="60" customHeight="1" thickBot="1" x14ac:dyDescent="0.5">
      <c r="B4" s="262"/>
      <c r="C4" s="237"/>
      <c r="D4" s="263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46"/>
      <c r="R4" s="264"/>
      <c r="S4" s="131"/>
    </row>
    <row r="5" spans="2:19" ht="103.5" customHeight="1" x14ac:dyDescent="0.45">
      <c r="B5" s="247" t="s">
        <v>3</v>
      </c>
      <c r="C5" s="275" t="s">
        <v>328</v>
      </c>
      <c r="D5" s="276"/>
      <c r="E5" s="202" t="s">
        <v>107</v>
      </c>
      <c r="F5" s="183" t="s">
        <v>108</v>
      </c>
      <c r="G5" s="183" t="s">
        <v>109</v>
      </c>
      <c r="H5" s="183" t="s">
        <v>110</v>
      </c>
      <c r="I5" s="183" t="s">
        <v>111</v>
      </c>
      <c r="J5" s="183" t="s">
        <v>112</v>
      </c>
      <c r="K5" s="183" t="s">
        <v>113</v>
      </c>
      <c r="L5" s="183" t="s">
        <v>114</v>
      </c>
      <c r="M5" s="183" t="s">
        <v>115</v>
      </c>
      <c r="N5" s="183" t="s">
        <v>116</v>
      </c>
      <c r="O5" s="183" t="s">
        <v>117</v>
      </c>
      <c r="P5" s="183" t="s">
        <v>118</v>
      </c>
      <c r="Q5" s="183" t="s">
        <v>119</v>
      </c>
      <c r="R5" s="184" t="s">
        <v>120</v>
      </c>
      <c r="S5" s="131"/>
    </row>
    <row r="6" spans="2:19" ht="80.25" customHeight="1" thickBot="1" x14ac:dyDescent="0.3">
      <c r="B6" s="248"/>
      <c r="C6" s="249"/>
      <c r="D6" s="56" t="s">
        <v>15</v>
      </c>
      <c r="E6" s="203" t="s">
        <v>121</v>
      </c>
      <c r="F6" s="189" t="s">
        <v>122</v>
      </c>
      <c r="G6" s="189" t="s">
        <v>123</v>
      </c>
      <c r="H6" s="189" t="s">
        <v>124</v>
      </c>
      <c r="I6" s="189" t="s">
        <v>125</v>
      </c>
      <c r="J6" s="189" t="s">
        <v>126</v>
      </c>
      <c r="K6" s="189" t="s">
        <v>127</v>
      </c>
      <c r="L6" s="189" t="s">
        <v>128</v>
      </c>
      <c r="M6" s="189" t="s">
        <v>129</v>
      </c>
      <c r="N6" s="189" t="s">
        <v>130</v>
      </c>
      <c r="O6" s="189" t="s">
        <v>131</v>
      </c>
      <c r="P6" s="189" t="s">
        <v>132</v>
      </c>
      <c r="Q6" s="189" t="s">
        <v>133</v>
      </c>
      <c r="R6" s="190" t="s">
        <v>134</v>
      </c>
    </row>
    <row r="7" spans="2:19" ht="29.1" customHeight="1" x14ac:dyDescent="0.25">
      <c r="B7" s="128" t="s">
        <v>256</v>
      </c>
      <c r="C7" s="240" t="s">
        <v>257</v>
      </c>
      <c r="D7" s="265" t="s">
        <v>257</v>
      </c>
      <c r="E7" s="268"/>
      <c r="F7" s="243" t="s">
        <v>135</v>
      </c>
      <c r="G7" s="243" t="s">
        <v>135</v>
      </c>
      <c r="H7" s="243" t="s">
        <v>135</v>
      </c>
      <c r="I7" s="243" t="s">
        <v>135</v>
      </c>
      <c r="J7" s="243" t="s">
        <v>135</v>
      </c>
      <c r="K7" s="243" t="s">
        <v>135</v>
      </c>
      <c r="L7" s="243" t="s">
        <v>135</v>
      </c>
      <c r="M7" s="243" t="s">
        <v>135</v>
      </c>
      <c r="N7" s="243" t="s">
        <v>135</v>
      </c>
      <c r="O7" s="243" t="s">
        <v>135</v>
      </c>
      <c r="P7" s="243" t="s">
        <v>135</v>
      </c>
      <c r="Q7" s="243" t="s">
        <v>135</v>
      </c>
      <c r="R7" s="244" t="s">
        <v>135</v>
      </c>
    </row>
    <row r="8" spans="2:19" ht="29.1" customHeight="1" x14ac:dyDescent="0.25">
      <c r="B8" s="128" t="s">
        <v>258</v>
      </c>
      <c r="C8" s="240" t="s">
        <v>259</v>
      </c>
      <c r="D8" s="265" t="s">
        <v>259</v>
      </c>
      <c r="E8" s="269"/>
      <c r="F8" s="193" t="s">
        <v>135</v>
      </c>
      <c r="G8" s="193" t="s">
        <v>135</v>
      </c>
      <c r="H8" s="193" t="s">
        <v>135</v>
      </c>
      <c r="I8" s="193" t="s">
        <v>135</v>
      </c>
      <c r="J8" s="193" t="s">
        <v>135</v>
      </c>
      <c r="K8" s="193" t="s">
        <v>135</v>
      </c>
      <c r="L8" s="193" t="s">
        <v>135</v>
      </c>
      <c r="M8" s="193" t="s">
        <v>135</v>
      </c>
      <c r="N8" s="193" t="s">
        <v>135</v>
      </c>
      <c r="O8" s="193" t="s">
        <v>135</v>
      </c>
      <c r="P8" s="193" t="s">
        <v>135</v>
      </c>
      <c r="Q8" s="193" t="s">
        <v>135</v>
      </c>
      <c r="R8" s="277" t="s">
        <v>135</v>
      </c>
    </row>
    <row r="9" spans="2:19" ht="29.1" customHeight="1" x14ac:dyDescent="0.25">
      <c r="B9" s="128" t="s">
        <v>260</v>
      </c>
      <c r="C9" s="240" t="s">
        <v>261</v>
      </c>
      <c r="D9" s="265" t="s">
        <v>261</v>
      </c>
      <c r="E9" s="270"/>
      <c r="F9" s="191" t="s">
        <v>135</v>
      </c>
      <c r="G9" s="191" t="s">
        <v>135</v>
      </c>
      <c r="H9" s="191" t="s">
        <v>135</v>
      </c>
      <c r="I9" s="191" t="s">
        <v>135</v>
      </c>
      <c r="J9" s="191" t="s">
        <v>135</v>
      </c>
      <c r="K9" s="191" t="s">
        <v>135</v>
      </c>
      <c r="L9" s="191" t="s">
        <v>135</v>
      </c>
      <c r="M9" s="191" t="s">
        <v>135</v>
      </c>
      <c r="N9" s="191" t="s">
        <v>135</v>
      </c>
      <c r="O9" s="191" t="s">
        <v>135</v>
      </c>
      <c r="P9" s="191" t="s">
        <v>135</v>
      </c>
      <c r="Q9" s="191" t="s">
        <v>135</v>
      </c>
      <c r="R9" s="192" t="s">
        <v>135</v>
      </c>
    </row>
    <row r="10" spans="2:19" ht="29.1" customHeight="1" x14ac:dyDescent="0.25">
      <c r="B10" s="128" t="s">
        <v>262</v>
      </c>
      <c r="C10" s="240" t="s">
        <v>263</v>
      </c>
      <c r="D10" s="265" t="s">
        <v>263</v>
      </c>
      <c r="E10" s="270"/>
      <c r="F10" s="193" t="s">
        <v>135</v>
      </c>
      <c r="G10" s="193" t="s">
        <v>135</v>
      </c>
      <c r="H10" s="193" t="s">
        <v>135</v>
      </c>
      <c r="I10" s="193" t="s">
        <v>135</v>
      </c>
      <c r="J10" s="193" t="s">
        <v>135</v>
      </c>
      <c r="K10" s="193" t="s">
        <v>135</v>
      </c>
      <c r="L10" s="193" t="s">
        <v>135</v>
      </c>
      <c r="M10" s="193" t="s">
        <v>135</v>
      </c>
      <c r="N10" s="193" t="s">
        <v>135</v>
      </c>
      <c r="O10" s="193" t="s">
        <v>135</v>
      </c>
      <c r="P10" s="193" t="s">
        <v>135</v>
      </c>
      <c r="Q10" s="193" t="s">
        <v>135</v>
      </c>
      <c r="R10" s="277" t="s">
        <v>135</v>
      </c>
    </row>
    <row r="11" spans="2:19" ht="29.1" customHeight="1" x14ac:dyDescent="0.25">
      <c r="B11" s="128" t="s">
        <v>264</v>
      </c>
      <c r="C11" s="240" t="s">
        <v>265</v>
      </c>
      <c r="D11" s="265" t="s">
        <v>265</v>
      </c>
      <c r="E11" s="271"/>
      <c r="F11" s="191" t="s">
        <v>135</v>
      </c>
      <c r="G11" s="191" t="s">
        <v>135</v>
      </c>
      <c r="H11" s="191" t="s">
        <v>135</v>
      </c>
      <c r="I11" s="191" t="s">
        <v>135</v>
      </c>
      <c r="J11" s="191" t="s">
        <v>135</v>
      </c>
      <c r="K11" s="191" t="s">
        <v>135</v>
      </c>
      <c r="L11" s="191" t="s">
        <v>135</v>
      </c>
      <c r="M11" s="191" t="s">
        <v>135</v>
      </c>
      <c r="N11" s="191" t="s">
        <v>135</v>
      </c>
      <c r="O11" s="191" t="s">
        <v>135</v>
      </c>
      <c r="P11" s="191" t="s">
        <v>135</v>
      </c>
      <c r="Q11" s="191" t="s">
        <v>135</v>
      </c>
      <c r="R11" s="192" t="s">
        <v>135</v>
      </c>
    </row>
    <row r="12" spans="2:19" ht="29.1" customHeight="1" x14ac:dyDescent="0.25">
      <c r="B12" s="128" t="s">
        <v>266</v>
      </c>
      <c r="C12" s="240" t="s">
        <v>267</v>
      </c>
      <c r="D12" s="265" t="s">
        <v>267</v>
      </c>
      <c r="E12" s="271"/>
      <c r="F12" s="193" t="s">
        <v>135</v>
      </c>
      <c r="G12" s="193" t="s">
        <v>135</v>
      </c>
      <c r="H12" s="193" t="s">
        <v>135</v>
      </c>
      <c r="I12" s="193" t="s">
        <v>135</v>
      </c>
      <c r="J12" s="193" t="s">
        <v>135</v>
      </c>
      <c r="K12" s="193" t="s">
        <v>135</v>
      </c>
      <c r="L12" s="193" t="s">
        <v>135</v>
      </c>
      <c r="M12" s="193" t="s">
        <v>135</v>
      </c>
      <c r="N12" s="193" t="s">
        <v>135</v>
      </c>
      <c r="O12" s="193" t="s">
        <v>135</v>
      </c>
      <c r="P12" s="193" t="s">
        <v>135</v>
      </c>
      <c r="Q12" s="193" t="s">
        <v>135</v>
      </c>
      <c r="R12" s="277" t="s">
        <v>135</v>
      </c>
    </row>
    <row r="13" spans="2:19" ht="29.1" customHeight="1" x14ac:dyDescent="0.25">
      <c r="B13" s="128" t="s">
        <v>268</v>
      </c>
      <c r="C13" s="240" t="s">
        <v>269</v>
      </c>
      <c r="D13" s="265" t="s">
        <v>269</v>
      </c>
      <c r="E13" s="271"/>
      <c r="F13" s="191" t="s">
        <v>135</v>
      </c>
      <c r="G13" s="191" t="s">
        <v>135</v>
      </c>
      <c r="H13" s="191" t="s">
        <v>135</v>
      </c>
      <c r="I13" s="191" t="s">
        <v>135</v>
      </c>
      <c r="J13" s="191" t="s">
        <v>135</v>
      </c>
      <c r="K13" s="191" t="s">
        <v>135</v>
      </c>
      <c r="L13" s="191" t="s">
        <v>135</v>
      </c>
      <c r="M13" s="191" t="s">
        <v>135</v>
      </c>
      <c r="N13" s="191" t="s">
        <v>135</v>
      </c>
      <c r="O13" s="191" t="s">
        <v>135</v>
      </c>
      <c r="P13" s="191" t="s">
        <v>135</v>
      </c>
      <c r="Q13" s="191" t="s">
        <v>135</v>
      </c>
      <c r="R13" s="192" t="s">
        <v>135</v>
      </c>
    </row>
    <row r="14" spans="2:19" ht="29.1" customHeight="1" x14ac:dyDescent="0.25">
      <c r="B14" s="128" t="s">
        <v>270</v>
      </c>
      <c r="C14" s="240" t="s">
        <v>271</v>
      </c>
      <c r="D14" s="265" t="s">
        <v>271</v>
      </c>
      <c r="E14" s="271"/>
      <c r="F14" s="193" t="s">
        <v>135</v>
      </c>
      <c r="G14" s="193" t="s">
        <v>135</v>
      </c>
      <c r="H14" s="193" t="s">
        <v>135</v>
      </c>
      <c r="I14" s="193" t="s">
        <v>135</v>
      </c>
      <c r="J14" s="193" t="s">
        <v>135</v>
      </c>
      <c r="K14" s="193" t="s">
        <v>135</v>
      </c>
      <c r="L14" s="193" t="s">
        <v>135</v>
      </c>
      <c r="M14" s="193" t="s">
        <v>135</v>
      </c>
      <c r="N14" s="193" t="s">
        <v>135</v>
      </c>
      <c r="O14" s="193" t="s">
        <v>135</v>
      </c>
      <c r="P14" s="193" t="s">
        <v>135</v>
      </c>
      <c r="Q14" s="193" t="s">
        <v>135</v>
      </c>
      <c r="R14" s="277" t="s">
        <v>135</v>
      </c>
    </row>
    <row r="15" spans="2:19" ht="29.1" customHeight="1" x14ac:dyDescent="0.25">
      <c r="B15" s="128" t="s">
        <v>272</v>
      </c>
      <c r="C15" s="240" t="s">
        <v>273</v>
      </c>
      <c r="D15" s="265" t="s">
        <v>273</v>
      </c>
      <c r="E15" s="271"/>
      <c r="F15" s="191" t="s">
        <v>135</v>
      </c>
      <c r="G15" s="191" t="s">
        <v>135</v>
      </c>
      <c r="H15" s="191" t="s">
        <v>135</v>
      </c>
      <c r="I15" s="191" t="s">
        <v>135</v>
      </c>
      <c r="J15" s="191" t="s">
        <v>135</v>
      </c>
      <c r="K15" s="191" t="s">
        <v>135</v>
      </c>
      <c r="L15" s="191" t="s">
        <v>135</v>
      </c>
      <c r="M15" s="191" t="s">
        <v>135</v>
      </c>
      <c r="N15" s="191" t="s">
        <v>135</v>
      </c>
      <c r="O15" s="191" t="s">
        <v>135</v>
      </c>
      <c r="P15" s="191" t="s">
        <v>135</v>
      </c>
      <c r="Q15" s="191" t="s">
        <v>135</v>
      </c>
      <c r="R15" s="192" t="s">
        <v>135</v>
      </c>
    </row>
    <row r="16" spans="2:19" ht="29.1" customHeight="1" x14ac:dyDescent="0.25">
      <c r="B16" s="128" t="s">
        <v>274</v>
      </c>
      <c r="C16" s="240" t="s">
        <v>275</v>
      </c>
      <c r="D16" s="265" t="s">
        <v>275</v>
      </c>
      <c r="E16" s="271"/>
      <c r="F16" s="193" t="s">
        <v>135</v>
      </c>
      <c r="G16" s="193" t="s">
        <v>135</v>
      </c>
      <c r="H16" s="193" t="s">
        <v>135</v>
      </c>
      <c r="I16" s="193" t="s">
        <v>135</v>
      </c>
      <c r="J16" s="193" t="s">
        <v>135</v>
      </c>
      <c r="K16" s="193" t="s">
        <v>135</v>
      </c>
      <c r="L16" s="193" t="s">
        <v>135</v>
      </c>
      <c r="M16" s="193" t="s">
        <v>135</v>
      </c>
      <c r="N16" s="193" t="s">
        <v>135</v>
      </c>
      <c r="O16" s="193" t="s">
        <v>135</v>
      </c>
      <c r="P16" s="193" t="s">
        <v>135</v>
      </c>
      <c r="Q16" s="193" t="s">
        <v>135</v>
      </c>
      <c r="R16" s="277" t="s">
        <v>135</v>
      </c>
    </row>
    <row r="17" spans="2:18" ht="29.1" customHeight="1" x14ac:dyDescent="0.25">
      <c r="B17" s="128" t="s">
        <v>276</v>
      </c>
      <c r="C17" s="240" t="s">
        <v>277</v>
      </c>
      <c r="D17" s="265" t="s">
        <v>277</v>
      </c>
      <c r="E17" s="271"/>
      <c r="F17" s="191" t="s">
        <v>135</v>
      </c>
      <c r="G17" s="191" t="s">
        <v>135</v>
      </c>
      <c r="H17" s="191" t="s">
        <v>135</v>
      </c>
      <c r="I17" s="191" t="s">
        <v>135</v>
      </c>
      <c r="J17" s="191" t="s">
        <v>135</v>
      </c>
      <c r="K17" s="191" t="s">
        <v>135</v>
      </c>
      <c r="L17" s="191" t="s">
        <v>135</v>
      </c>
      <c r="M17" s="191" t="s">
        <v>135</v>
      </c>
      <c r="N17" s="191" t="s">
        <v>135</v>
      </c>
      <c r="O17" s="191" t="s">
        <v>135</v>
      </c>
      <c r="P17" s="191" t="s">
        <v>135</v>
      </c>
      <c r="Q17" s="191" t="s">
        <v>135</v>
      </c>
      <c r="R17" s="192" t="s">
        <v>135</v>
      </c>
    </row>
    <row r="18" spans="2:18" ht="29.1" customHeight="1" x14ac:dyDescent="0.25">
      <c r="B18" s="128" t="s">
        <v>278</v>
      </c>
      <c r="C18" s="240" t="s">
        <v>279</v>
      </c>
      <c r="D18" s="265" t="s">
        <v>279</v>
      </c>
      <c r="E18" s="271"/>
      <c r="F18" s="193" t="s">
        <v>135</v>
      </c>
      <c r="G18" s="193" t="s">
        <v>135</v>
      </c>
      <c r="H18" s="193" t="s">
        <v>135</v>
      </c>
      <c r="I18" s="193" t="s">
        <v>135</v>
      </c>
      <c r="J18" s="193" t="s">
        <v>135</v>
      </c>
      <c r="K18" s="193" t="s">
        <v>135</v>
      </c>
      <c r="L18" s="193" t="s">
        <v>135</v>
      </c>
      <c r="M18" s="193" t="s">
        <v>135</v>
      </c>
      <c r="N18" s="193" t="s">
        <v>135</v>
      </c>
      <c r="O18" s="193" t="s">
        <v>135</v>
      </c>
      <c r="P18" s="193" t="s">
        <v>135</v>
      </c>
      <c r="Q18" s="193" t="s">
        <v>135</v>
      </c>
      <c r="R18" s="277" t="s">
        <v>135</v>
      </c>
    </row>
    <row r="19" spans="2:18" ht="29.1" customHeight="1" x14ac:dyDescent="0.25">
      <c r="B19" s="128" t="s">
        <v>280</v>
      </c>
      <c r="C19" s="240" t="s">
        <v>281</v>
      </c>
      <c r="D19" s="265" t="s">
        <v>281</v>
      </c>
      <c r="E19" s="271"/>
      <c r="F19" s="191" t="s">
        <v>135</v>
      </c>
      <c r="G19" s="191" t="s">
        <v>135</v>
      </c>
      <c r="H19" s="191" t="s">
        <v>135</v>
      </c>
      <c r="I19" s="191" t="s">
        <v>135</v>
      </c>
      <c r="J19" s="191" t="s">
        <v>135</v>
      </c>
      <c r="K19" s="191" t="s">
        <v>135</v>
      </c>
      <c r="L19" s="191" t="s">
        <v>135</v>
      </c>
      <c r="M19" s="191" t="s">
        <v>135</v>
      </c>
      <c r="N19" s="191" t="s">
        <v>135</v>
      </c>
      <c r="O19" s="191" t="s">
        <v>135</v>
      </c>
      <c r="P19" s="191" t="s">
        <v>135</v>
      </c>
      <c r="Q19" s="191" t="s">
        <v>135</v>
      </c>
      <c r="R19" s="192" t="s">
        <v>135</v>
      </c>
    </row>
    <row r="20" spans="2:18" ht="29.1" customHeight="1" x14ac:dyDescent="0.25">
      <c r="B20" s="128" t="s">
        <v>282</v>
      </c>
      <c r="C20" s="240" t="s">
        <v>283</v>
      </c>
      <c r="D20" s="265" t="s">
        <v>283</v>
      </c>
      <c r="E20" s="271"/>
      <c r="F20" s="193" t="s">
        <v>135</v>
      </c>
      <c r="G20" s="193" t="s">
        <v>135</v>
      </c>
      <c r="H20" s="193" t="s">
        <v>135</v>
      </c>
      <c r="I20" s="193" t="s">
        <v>135</v>
      </c>
      <c r="J20" s="193" t="s">
        <v>135</v>
      </c>
      <c r="K20" s="193" t="s">
        <v>135</v>
      </c>
      <c r="L20" s="193" t="s">
        <v>135</v>
      </c>
      <c r="M20" s="193" t="s">
        <v>135</v>
      </c>
      <c r="N20" s="193" t="s">
        <v>135</v>
      </c>
      <c r="O20" s="193" t="s">
        <v>135</v>
      </c>
      <c r="P20" s="193" t="s">
        <v>135</v>
      </c>
      <c r="Q20" s="193" t="s">
        <v>135</v>
      </c>
      <c r="R20" s="277" t="s">
        <v>135</v>
      </c>
    </row>
    <row r="21" spans="2:18" ht="29.1" customHeight="1" x14ac:dyDescent="0.25">
      <c r="B21" s="128" t="s">
        <v>284</v>
      </c>
      <c r="C21" s="240" t="s">
        <v>285</v>
      </c>
      <c r="D21" s="265" t="s">
        <v>285</v>
      </c>
      <c r="E21" s="271"/>
      <c r="F21" s="191" t="s">
        <v>135</v>
      </c>
      <c r="G21" s="191" t="s">
        <v>135</v>
      </c>
      <c r="H21" s="191" t="s">
        <v>135</v>
      </c>
      <c r="I21" s="191" t="s">
        <v>135</v>
      </c>
      <c r="J21" s="191" t="s">
        <v>135</v>
      </c>
      <c r="K21" s="191" t="s">
        <v>135</v>
      </c>
      <c r="L21" s="191" t="s">
        <v>135</v>
      </c>
      <c r="M21" s="191" t="s">
        <v>135</v>
      </c>
      <c r="N21" s="191" t="s">
        <v>135</v>
      </c>
      <c r="O21" s="191" t="s">
        <v>135</v>
      </c>
      <c r="P21" s="191" t="s">
        <v>135</v>
      </c>
      <c r="Q21" s="191" t="s">
        <v>135</v>
      </c>
      <c r="R21" s="192" t="s">
        <v>135</v>
      </c>
    </row>
    <row r="22" spans="2:18" ht="29.1" customHeight="1" x14ac:dyDescent="0.25">
      <c r="B22" s="128" t="s">
        <v>286</v>
      </c>
      <c r="C22" s="240" t="s">
        <v>287</v>
      </c>
      <c r="D22" s="265" t="s">
        <v>287</v>
      </c>
      <c r="E22" s="271"/>
      <c r="F22" s="193" t="s">
        <v>135</v>
      </c>
      <c r="G22" s="193" t="s">
        <v>135</v>
      </c>
      <c r="H22" s="193" t="s">
        <v>135</v>
      </c>
      <c r="I22" s="193" t="s">
        <v>135</v>
      </c>
      <c r="J22" s="193" t="s">
        <v>135</v>
      </c>
      <c r="K22" s="193" t="s">
        <v>135</v>
      </c>
      <c r="L22" s="193" t="s">
        <v>135</v>
      </c>
      <c r="M22" s="193" t="s">
        <v>135</v>
      </c>
      <c r="N22" s="193" t="s">
        <v>135</v>
      </c>
      <c r="O22" s="193" t="s">
        <v>135</v>
      </c>
      <c r="P22" s="193" t="s">
        <v>135</v>
      </c>
      <c r="Q22" s="193" t="s">
        <v>135</v>
      </c>
      <c r="R22" s="277" t="s">
        <v>135</v>
      </c>
    </row>
    <row r="23" spans="2:18" ht="29.1" customHeight="1" x14ac:dyDescent="0.25">
      <c r="B23" s="128" t="s">
        <v>288</v>
      </c>
      <c r="C23" s="240" t="s">
        <v>289</v>
      </c>
      <c r="D23" s="265" t="s">
        <v>289</v>
      </c>
      <c r="E23" s="271"/>
      <c r="F23" s="191" t="s">
        <v>135</v>
      </c>
      <c r="G23" s="191" t="s">
        <v>135</v>
      </c>
      <c r="H23" s="191" t="s">
        <v>135</v>
      </c>
      <c r="I23" s="191" t="s">
        <v>135</v>
      </c>
      <c r="J23" s="191" t="s">
        <v>135</v>
      </c>
      <c r="K23" s="191" t="s">
        <v>135</v>
      </c>
      <c r="L23" s="191" t="s">
        <v>135</v>
      </c>
      <c r="M23" s="191" t="s">
        <v>135</v>
      </c>
      <c r="N23" s="191" t="s">
        <v>135</v>
      </c>
      <c r="O23" s="191" t="s">
        <v>135</v>
      </c>
      <c r="P23" s="191" t="s">
        <v>135</v>
      </c>
      <c r="Q23" s="191" t="s">
        <v>135</v>
      </c>
      <c r="R23" s="192" t="s">
        <v>135</v>
      </c>
    </row>
    <row r="24" spans="2:18" ht="29.1" customHeight="1" x14ac:dyDescent="0.25">
      <c r="B24" s="128" t="s">
        <v>290</v>
      </c>
      <c r="C24" s="240" t="s">
        <v>291</v>
      </c>
      <c r="D24" s="265" t="s">
        <v>291</v>
      </c>
      <c r="E24" s="271"/>
      <c r="F24" s="193" t="s">
        <v>135</v>
      </c>
      <c r="G24" s="193" t="s">
        <v>135</v>
      </c>
      <c r="H24" s="193" t="s">
        <v>135</v>
      </c>
      <c r="I24" s="193" t="s">
        <v>135</v>
      </c>
      <c r="J24" s="193" t="s">
        <v>135</v>
      </c>
      <c r="K24" s="193" t="s">
        <v>135</v>
      </c>
      <c r="L24" s="193" t="s">
        <v>135</v>
      </c>
      <c r="M24" s="193" t="s">
        <v>135</v>
      </c>
      <c r="N24" s="193" t="s">
        <v>135</v>
      </c>
      <c r="O24" s="193" t="s">
        <v>135</v>
      </c>
      <c r="P24" s="193" t="s">
        <v>135</v>
      </c>
      <c r="Q24" s="193" t="s">
        <v>135</v>
      </c>
      <c r="R24" s="277" t="s">
        <v>135</v>
      </c>
    </row>
    <row r="25" spans="2:18" ht="29.1" customHeight="1" x14ac:dyDescent="0.25">
      <c r="B25" s="128" t="s">
        <v>292</v>
      </c>
      <c r="C25" s="240" t="s">
        <v>293</v>
      </c>
      <c r="D25" s="265" t="s">
        <v>293</v>
      </c>
      <c r="E25" s="271"/>
      <c r="F25" s="191" t="s">
        <v>135</v>
      </c>
      <c r="G25" s="191" t="s">
        <v>135</v>
      </c>
      <c r="H25" s="191" t="s">
        <v>135</v>
      </c>
      <c r="I25" s="191" t="s">
        <v>135</v>
      </c>
      <c r="J25" s="191" t="s">
        <v>135</v>
      </c>
      <c r="K25" s="191" t="s">
        <v>135</v>
      </c>
      <c r="L25" s="191" t="s">
        <v>135</v>
      </c>
      <c r="M25" s="191" t="s">
        <v>135</v>
      </c>
      <c r="N25" s="191" t="s">
        <v>135</v>
      </c>
      <c r="O25" s="191" t="s">
        <v>135</v>
      </c>
      <c r="P25" s="191" t="s">
        <v>135</v>
      </c>
      <c r="Q25" s="191" t="s">
        <v>135</v>
      </c>
      <c r="R25" s="192" t="s">
        <v>135</v>
      </c>
    </row>
    <row r="26" spans="2:18" ht="29.1" customHeight="1" x14ac:dyDescent="0.25">
      <c r="B26" s="128"/>
      <c r="C26" s="240"/>
      <c r="D26" s="265"/>
      <c r="E26" s="271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277"/>
    </row>
    <row r="27" spans="2:18" ht="29.1" customHeight="1" x14ac:dyDescent="0.25">
      <c r="B27" s="128" t="s">
        <v>294</v>
      </c>
      <c r="C27" s="240" t="s">
        <v>295</v>
      </c>
      <c r="D27" s="265" t="s">
        <v>295</v>
      </c>
      <c r="E27" s="271"/>
      <c r="F27" s="191" t="s">
        <v>135</v>
      </c>
      <c r="G27" s="191" t="s">
        <v>135</v>
      </c>
      <c r="H27" s="191" t="s">
        <v>135</v>
      </c>
      <c r="I27" s="191" t="s">
        <v>135</v>
      </c>
      <c r="J27" s="191" t="s">
        <v>135</v>
      </c>
      <c r="K27" s="191" t="s">
        <v>135</v>
      </c>
      <c r="L27" s="191" t="s">
        <v>135</v>
      </c>
      <c r="M27" s="191" t="s">
        <v>135</v>
      </c>
      <c r="N27" s="191" t="s">
        <v>135</v>
      </c>
      <c r="O27" s="191" t="s">
        <v>135</v>
      </c>
      <c r="P27" s="191" t="s">
        <v>135</v>
      </c>
      <c r="Q27" s="191" t="s">
        <v>135</v>
      </c>
      <c r="R27" s="192" t="s">
        <v>135</v>
      </c>
    </row>
    <row r="28" spans="2:18" ht="29.1" customHeight="1" x14ac:dyDescent="0.25">
      <c r="B28" s="128" t="s">
        <v>296</v>
      </c>
      <c r="C28" s="240" t="s">
        <v>297</v>
      </c>
      <c r="D28" s="265" t="s">
        <v>297</v>
      </c>
      <c r="E28" s="271"/>
      <c r="F28" s="193" t="s">
        <v>135</v>
      </c>
      <c r="G28" s="193" t="s">
        <v>135</v>
      </c>
      <c r="H28" s="193" t="s">
        <v>135</v>
      </c>
      <c r="I28" s="193" t="s">
        <v>135</v>
      </c>
      <c r="J28" s="193" t="s">
        <v>135</v>
      </c>
      <c r="K28" s="193" t="s">
        <v>135</v>
      </c>
      <c r="L28" s="193" t="s">
        <v>135</v>
      </c>
      <c r="M28" s="193" t="s">
        <v>135</v>
      </c>
      <c r="N28" s="193" t="s">
        <v>135</v>
      </c>
      <c r="O28" s="193" t="s">
        <v>135</v>
      </c>
      <c r="P28" s="193" t="s">
        <v>135</v>
      </c>
      <c r="Q28" s="193" t="s">
        <v>135</v>
      </c>
      <c r="R28" s="277" t="s">
        <v>135</v>
      </c>
    </row>
    <row r="29" spans="2:18" ht="29.1" customHeight="1" x14ac:dyDescent="0.25">
      <c r="B29" s="128" t="s">
        <v>298</v>
      </c>
      <c r="C29" s="240" t="s">
        <v>299</v>
      </c>
      <c r="D29" s="265" t="s">
        <v>299</v>
      </c>
      <c r="E29" s="271"/>
      <c r="F29" s="191" t="s">
        <v>135</v>
      </c>
      <c r="G29" s="191" t="s">
        <v>135</v>
      </c>
      <c r="H29" s="191" t="s">
        <v>135</v>
      </c>
      <c r="I29" s="191" t="s">
        <v>135</v>
      </c>
      <c r="J29" s="191" t="s">
        <v>135</v>
      </c>
      <c r="K29" s="191" t="s">
        <v>135</v>
      </c>
      <c r="L29" s="191" t="s">
        <v>135</v>
      </c>
      <c r="M29" s="191" t="s">
        <v>135</v>
      </c>
      <c r="N29" s="191" t="s">
        <v>135</v>
      </c>
      <c r="O29" s="191" t="s">
        <v>135</v>
      </c>
      <c r="P29" s="191" t="s">
        <v>135</v>
      </c>
      <c r="Q29" s="191" t="s">
        <v>135</v>
      </c>
      <c r="R29" s="192" t="s">
        <v>135</v>
      </c>
    </row>
    <row r="30" spans="2:18" ht="29.1" customHeight="1" x14ac:dyDescent="0.25">
      <c r="B30" s="128"/>
      <c r="C30" s="240"/>
      <c r="D30" s="265"/>
      <c r="E30" s="271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277"/>
    </row>
    <row r="31" spans="2:18" ht="29.1" customHeight="1" x14ac:dyDescent="0.25">
      <c r="B31" s="128" t="s">
        <v>300</v>
      </c>
      <c r="C31" s="240" t="s">
        <v>301</v>
      </c>
      <c r="D31" s="265" t="s">
        <v>301</v>
      </c>
      <c r="E31" s="271"/>
      <c r="F31" s="193" t="s">
        <v>135</v>
      </c>
      <c r="G31" s="193" t="s">
        <v>135</v>
      </c>
      <c r="H31" s="193" t="s">
        <v>135</v>
      </c>
      <c r="I31" s="193" t="s">
        <v>135</v>
      </c>
      <c r="J31" s="193" t="s">
        <v>135</v>
      </c>
      <c r="K31" s="193" t="s">
        <v>135</v>
      </c>
      <c r="L31" s="193" t="s">
        <v>135</v>
      </c>
      <c r="M31" s="193" t="s">
        <v>135</v>
      </c>
      <c r="N31" s="193" t="s">
        <v>135</v>
      </c>
      <c r="O31" s="193" t="s">
        <v>135</v>
      </c>
      <c r="P31" s="193" t="s">
        <v>135</v>
      </c>
      <c r="Q31" s="193" t="s">
        <v>135</v>
      </c>
      <c r="R31" s="277" t="s">
        <v>135</v>
      </c>
    </row>
    <row r="32" spans="2:18" ht="29.1" customHeight="1" x14ac:dyDescent="0.25">
      <c r="B32" s="128" t="s">
        <v>302</v>
      </c>
      <c r="C32" s="240" t="s">
        <v>303</v>
      </c>
      <c r="D32" s="265" t="s">
        <v>303</v>
      </c>
      <c r="E32" s="271"/>
      <c r="F32" s="193" t="s">
        <v>135</v>
      </c>
      <c r="G32" s="193" t="s">
        <v>135</v>
      </c>
      <c r="H32" s="193" t="s">
        <v>135</v>
      </c>
      <c r="I32" s="193" t="s">
        <v>135</v>
      </c>
      <c r="J32" s="193" t="s">
        <v>135</v>
      </c>
      <c r="K32" s="193" t="s">
        <v>135</v>
      </c>
      <c r="L32" s="193" t="s">
        <v>135</v>
      </c>
      <c r="M32" s="193" t="s">
        <v>135</v>
      </c>
      <c r="N32" s="193" t="s">
        <v>135</v>
      </c>
      <c r="O32" s="193" t="s">
        <v>135</v>
      </c>
      <c r="P32" s="193" t="s">
        <v>135</v>
      </c>
      <c r="Q32" s="193" t="s">
        <v>135</v>
      </c>
      <c r="R32" s="277" t="s">
        <v>135</v>
      </c>
    </row>
    <row r="33" spans="2:18" ht="29.1" customHeight="1" x14ac:dyDescent="0.25">
      <c r="B33" s="128" t="s">
        <v>304</v>
      </c>
      <c r="C33" s="240" t="s">
        <v>305</v>
      </c>
      <c r="D33" s="265" t="s">
        <v>305</v>
      </c>
      <c r="E33" s="271"/>
      <c r="F33" s="193" t="s">
        <v>135</v>
      </c>
      <c r="G33" s="193" t="s">
        <v>135</v>
      </c>
      <c r="H33" s="193" t="s">
        <v>135</v>
      </c>
      <c r="I33" s="193" t="s">
        <v>135</v>
      </c>
      <c r="J33" s="193" t="s">
        <v>135</v>
      </c>
      <c r="K33" s="193" t="s">
        <v>135</v>
      </c>
      <c r="L33" s="193" t="s">
        <v>135</v>
      </c>
      <c r="M33" s="193" t="s">
        <v>135</v>
      </c>
      <c r="N33" s="193" t="s">
        <v>135</v>
      </c>
      <c r="O33" s="193" t="s">
        <v>135</v>
      </c>
      <c r="P33" s="193" t="s">
        <v>135</v>
      </c>
      <c r="Q33" s="193" t="s">
        <v>135</v>
      </c>
      <c r="R33" s="277" t="s">
        <v>135</v>
      </c>
    </row>
    <row r="34" spans="2:18" ht="29.1" customHeight="1" x14ac:dyDescent="0.25">
      <c r="B34" s="128" t="s">
        <v>306</v>
      </c>
      <c r="C34" s="240" t="s">
        <v>307</v>
      </c>
      <c r="D34" s="265" t="s">
        <v>307</v>
      </c>
      <c r="E34" s="271"/>
      <c r="F34" s="193" t="s">
        <v>135</v>
      </c>
      <c r="G34" s="193" t="s">
        <v>135</v>
      </c>
      <c r="H34" s="193" t="s">
        <v>135</v>
      </c>
      <c r="I34" s="193" t="s">
        <v>135</v>
      </c>
      <c r="J34" s="193" t="s">
        <v>135</v>
      </c>
      <c r="K34" s="193" t="s">
        <v>135</v>
      </c>
      <c r="L34" s="193" t="s">
        <v>135</v>
      </c>
      <c r="M34" s="193" t="s">
        <v>135</v>
      </c>
      <c r="N34" s="193" t="s">
        <v>135</v>
      </c>
      <c r="O34" s="193" t="s">
        <v>135</v>
      </c>
      <c r="P34" s="193" t="s">
        <v>135</v>
      </c>
      <c r="Q34" s="193" t="s">
        <v>135</v>
      </c>
      <c r="R34" s="277" t="s">
        <v>135</v>
      </c>
    </row>
    <row r="35" spans="2:18" ht="29.1" customHeight="1" x14ac:dyDescent="0.25">
      <c r="B35" s="128" t="s">
        <v>308</v>
      </c>
      <c r="C35" s="240" t="s">
        <v>309</v>
      </c>
      <c r="D35" s="265" t="s">
        <v>309</v>
      </c>
      <c r="E35" s="271"/>
      <c r="F35" s="193" t="s">
        <v>135</v>
      </c>
      <c r="G35" s="193" t="s">
        <v>135</v>
      </c>
      <c r="H35" s="193" t="s">
        <v>135</v>
      </c>
      <c r="I35" s="193" t="s">
        <v>135</v>
      </c>
      <c r="J35" s="193" t="s">
        <v>135</v>
      </c>
      <c r="K35" s="193" t="s">
        <v>135</v>
      </c>
      <c r="L35" s="193" t="s">
        <v>135</v>
      </c>
      <c r="M35" s="193" t="s">
        <v>135</v>
      </c>
      <c r="N35" s="193" t="s">
        <v>135</v>
      </c>
      <c r="O35" s="193" t="s">
        <v>135</v>
      </c>
      <c r="P35" s="193" t="s">
        <v>135</v>
      </c>
      <c r="Q35" s="193" t="s">
        <v>135</v>
      </c>
      <c r="R35" s="277" t="s">
        <v>135</v>
      </c>
    </row>
    <row r="36" spans="2:18" ht="29.1" customHeight="1" x14ac:dyDescent="0.25">
      <c r="B36" s="128"/>
      <c r="C36" s="283"/>
      <c r="D36" s="204"/>
      <c r="E36" s="271"/>
      <c r="F36" s="266"/>
      <c r="G36" s="114"/>
      <c r="H36" s="114"/>
      <c r="I36" s="114"/>
      <c r="J36" s="114"/>
      <c r="K36" s="267"/>
      <c r="L36" s="278"/>
      <c r="M36" s="279"/>
      <c r="N36" s="279"/>
      <c r="O36" s="279"/>
      <c r="P36" s="279"/>
      <c r="Q36" s="279"/>
      <c r="R36" s="280"/>
    </row>
    <row r="37" spans="2:18" ht="29.1" customHeight="1" x14ac:dyDescent="0.25">
      <c r="B37" s="127" t="s">
        <v>310</v>
      </c>
      <c r="C37" s="284" t="s">
        <v>311</v>
      </c>
      <c r="D37" s="204"/>
      <c r="E37" s="271"/>
      <c r="F37" s="191" t="s">
        <v>135</v>
      </c>
      <c r="G37" s="191" t="s">
        <v>135</v>
      </c>
      <c r="H37" s="191" t="s">
        <v>135</v>
      </c>
      <c r="I37" s="191" t="s">
        <v>135</v>
      </c>
      <c r="J37" s="191" t="s">
        <v>135</v>
      </c>
      <c r="K37" s="197" t="s">
        <v>136</v>
      </c>
      <c r="L37" s="191" t="s">
        <v>135</v>
      </c>
      <c r="M37" s="191" t="s">
        <v>135</v>
      </c>
      <c r="N37" s="191" t="s">
        <v>135</v>
      </c>
      <c r="O37" s="191" t="s">
        <v>135</v>
      </c>
      <c r="P37" s="191" t="s">
        <v>135</v>
      </c>
      <c r="Q37" s="191" t="s">
        <v>135</v>
      </c>
      <c r="R37" s="192" t="s">
        <v>135</v>
      </c>
    </row>
    <row r="38" spans="2:18" ht="29.1" customHeight="1" x14ac:dyDescent="0.25">
      <c r="B38" s="128" t="s">
        <v>312</v>
      </c>
      <c r="C38" s="285" t="s">
        <v>313</v>
      </c>
      <c r="D38" s="204"/>
      <c r="E38" s="271"/>
      <c r="F38" s="193" t="s">
        <v>135</v>
      </c>
      <c r="G38" s="193" t="s">
        <v>135</v>
      </c>
      <c r="H38" s="193" t="s">
        <v>135</v>
      </c>
      <c r="I38" s="193" t="s">
        <v>135</v>
      </c>
      <c r="J38" s="193" t="s">
        <v>135</v>
      </c>
      <c r="K38" s="193" t="s">
        <v>135</v>
      </c>
      <c r="L38" s="193" t="s">
        <v>135</v>
      </c>
      <c r="M38" s="193" t="s">
        <v>135</v>
      </c>
      <c r="N38" s="193" t="s">
        <v>135</v>
      </c>
      <c r="O38" s="193" t="s">
        <v>135</v>
      </c>
      <c r="P38" s="193" t="s">
        <v>135</v>
      </c>
      <c r="Q38" s="193" t="s">
        <v>135</v>
      </c>
      <c r="R38" s="277" t="s">
        <v>135</v>
      </c>
    </row>
    <row r="39" spans="2:18" ht="29.1" customHeight="1" x14ac:dyDescent="0.25">
      <c r="B39" s="128" t="s">
        <v>314</v>
      </c>
      <c r="C39" s="285" t="s">
        <v>315</v>
      </c>
      <c r="D39" s="204"/>
      <c r="E39" s="271"/>
      <c r="F39" s="191" t="s">
        <v>135</v>
      </c>
      <c r="G39" s="191" t="s">
        <v>135</v>
      </c>
      <c r="H39" s="191" t="s">
        <v>135</v>
      </c>
      <c r="I39" s="191" t="s">
        <v>135</v>
      </c>
      <c r="J39" s="191" t="s">
        <v>135</v>
      </c>
      <c r="K39" s="191" t="s">
        <v>135</v>
      </c>
      <c r="L39" s="191" t="s">
        <v>135</v>
      </c>
      <c r="M39" s="191" t="s">
        <v>135</v>
      </c>
      <c r="N39" s="191" t="s">
        <v>135</v>
      </c>
      <c r="O39" s="191" t="s">
        <v>135</v>
      </c>
      <c r="P39" s="191" t="s">
        <v>135</v>
      </c>
      <c r="Q39" s="191" t="s">
        <v>135</v>
      </c>
      <c r="R39" s="192" t="s">
        <v>135</v>
      </c>
    </row>
    <row r="40" spans="2:18" ht="29.1" customHeight="1" x14ac:dyDescent="0.25">
      <c r="B40" s="128" t="s">
        <v>316</v>
      </c>
      <c r="C40" s="285" t="s">
        <v>317</v>
      </c>
      <c r="D40" s="204"/>
      <c r="E40" s="271"/>
      <c r="F40" s="193" t="s">
        <v>135</v>
      </c>
      <c r="G40" s="193" t="s">
        <v>135</v>
      </c>
      <c r="H40" s="193" t="s">
        <v>135</v>
      </c>
      <c r="I40" s="193" t="s">
        <v>135</v>
      </c>
      <c r="J40" s="193" t="s">
        <v>135</v>
      </c>
      <c r="K40" s="193" t="s">
        <v>135</v>
      </c>
      <c r="L40" s="193" t="s">
        <v>135</v>
      </c>
      <c r="M40" s="193" t="s">
        <v>135</v>
      </c>
      <c r="N40" s="193" t="s">
        <v>135</v>
      </c>
      <c r="O40" s="193" t="s">
        <v>135</v>
      </c>
      <c r="P40" s="193" t="s">
        <v>135</v>
      </c>
      <c r="Q40" s="193" t="s">
        <v>135</v>
      </c>
      <c r="R40" s="277" t="s">
        <v>135</v>
      </c>
    </row>
    <row r="41" spans="2:18" ht="29.1" customHeight="1" x14ac:dyDescent="0.25">
      <c r="B41" s="128" t="s">
        <v>318</v>
      </c>
      <c r="C41" s="285" t="s">
        <v>319</v>
      </c>
      <c r="D41" s="204"/>
      <c r="E41" s="271"/>
      <c r="F41" s="191" t="s">
        <v>135</v>
      </c>
      <c r="G41" s="191" t="s">
        <v>135</v>
      </c>
      <c r="H41" s="191" t="s">
        <v>135</v>
      </c>
      <c r="I41" s="191" t="s">
        <v>135</v>
      </c>
      <c r="J41" s="191" t="s">
        <v>135</v>
      </c>
      <c r="K41" s="191" t="s">
        <v>135</v>
      </c>
      <c r="L41" s="191" t="s">
        <v>135</v>
      </c>
      <c r="M41" s="191" t="s">
        <v>135</v>
      </c>
      <c r="N41" s="191" t="s">
        <v>135</v>
      </c>
      <c r="O41" s="191" t="s">
        <v>135</v>
      </c>
      <c r="P41" s="191" t="s">
        <v>135</v>
      </c>
      <c r="Q41" s="191" t="s">
        <v>135</v>
      </c>
      <c r="R41" s="192" t="s">
        <v>135</v>
      </c>
    </row>
    <row r="42" spans="2:18" ht="28.5" customHeight="1" x14ac:dyDescent="0.25">
      <c r="B42" s="128" t="s">
        <v>320</v>
      </c>
      <c r="C42" s="285" t="s">
        <v>321</v>
      </c>
      <c r="D42" s="204"/>
      <c r="E42" s="271"/>
      <c r="F42" s="193" t="s">
        <v>135</v>
      </c>
      <c r="G42" s="193" t="s">
        <v>135</v>
      </c>
      <c r="H42" s="193" t="s">
        <v>135</v>
      </c>
      <c r="I42" s="193" t="s">
        <v>135</v>
      </c>
      <c r="J42" s="193" t="s">
        <v>135</v>
      </c>
      <c r="K42" s="197" t="s">
        <v>136</v>
      </c>
      <c r="L42" s="193" t="s">
        <v>135</v>
      </c>
      <c r="M42" s="193" t="s">
        <v>135</v>
      </c>
      <c r="N42" s="193" t="s">
        <v>135</v>
      </c>
      <c r="O42" s="193" t="s">
        <v>135</v>
      </c>
      <c r="P42" s="193" t="s">
        <v>135</v>
      </c>
      <c r="Q42" s="193" t="s">
        <v>135</v>
      </c>
      <c r="R42" s="277" t="s">
        <v>135</v>
      </c>
    </row>
    <row r="43" spans="2:18" ht="29.1" customHeight="1" x14ac:dyDescent="0.25">
      <c r="B43" s="128" t="s">
        <v>322</v>
      </c>
      <c r="C43" s="285" t="s">
        <v>323</v>
      </c>
      <c r="D43" s="204"/>
      <c r="E43" s="271"/>
      <c r="F43" s="191" t="s">
        <v>135</v>
      </c>
      <c r="G43" s="191" t="s">
        <v>135</v>
      </c>
      <c r="H43" s="191" t="s">
        <v>135</v>
      </c>
      <c r="I43" s="191" t="s">
        <v>135</v>
      </c>
      <c r="J43" s="191" t="s">
        <v>135</v>
      </c>
      <c r="K43" s="191" t="s">
        <v>135</v>
      </c>
      <c r="L43" s="191" t="s">
        <v>135</v>
      </c>
      <c r="M43" s="191" t="s">
        <v>135</v>
      </c>
      <c r="N43" s="191" t="s">
        <v>135</v>
      </c>
      <c r="O43" s="191" t="s">
        <v>135</v>
      </c>
      <c r="P43" s="191" t="s">
        <v>135</v>
      </c>
      <c r="Q43" s="191" t="s">
        <v>135</v>
      </c>
      <c r="R43" s="192" t="s">
        <v>135</v>
      </c>
    </row>
    <row r="44" spans="2:18" ht="29.1" customHeight="1" x14ac:dyDescent="0.25">
      <c r="B44" s="128" t="s">
        <v>324</v>
      </c>
      <c r="C44" s="285" t="s">
        <v>325</v>
      </c>
      <c r="D44" s="204"/>
      <c r="E44" s="271"/>
      <c r="F44" s="193" t="s">
        <v>135</v>
      </c>
      <c r="G44" s="193" t="s">
        <v>135</v>
      </c>
      <c r="H44" s="193" t="s">
        <v>135</v>
      </c>
      <c r="I44" s="193" t="s">
        <v>135</v>
      </c>
      <c r="J44" s="193" t="s">
        <v>135</v>
      </c>
      <c r="K44" s="197" t="s">
        <v>136</v>
      </c>
      <c r="L44" s="193" t="s">
        <v>135</v>
      </c>
      <c r="M44" s="193" t="s">
        <v>135</v>
      </c>
      <c r="N44" s="193" t="s">
        <v>135</v>
      </c>
      <c r="O44" s="193" t="s">
        <v>135</v>
      </c>
      <c r="P44" s="193" t="s">
        <v>135</v>
      </c>
      <c r="Q44" s="193" t="s">
        <v>135</v>
      </c>
      <c r="R44" s="277" t="s">
        <v>135</v>
      </c>
    </row>
    <row r="45" spans="2:18" ht="29.1" customHeight="1" x14ac:dyDescent="0.25">
      <c r="B45" s="128" t="s">
        <v>326</v>
      </c>
      <c r="C45" s="285" t="s">
        <v>327</v>
      </c>
      <c r="D45" s="204"/>
      <c r="E45" s="271"/>
      <c r="F45" s="191" t="s">
        <v>135</v>
      </c>
      <c r="G45" s="191" t="s">
        <v>135</v>
      </c>
      <c r="H45" s="191" t="s">
        <v>135</v>
      </c>
      <c r="I45" s="191" t="s">
        <v>135</v>
      </c>
      <c r="J45" s="191" t="s">
        <v>135</v>
      </c>
      <c r="K45" s="191" t="s">
        <v>135</v>
      </c>
      <c r="L45" s="191" t="s">
        <v>135</v>
      </c>
      <c r="M45" s="191" t="s">
        <v>135</v>
      </c>
      <c r="N45" s="191" t="s">
        <v>135</v>
      </c>
      <c r="O45" s="191" t="s">
        <v>135</v>
      </c>
      <c r="P45" s="191" t="s">
        <v>135</v>
      </c>
      <c r="Q45" s="191" t="s">
        <v>135</v>
      </c>
      <c r="R45" s="192" t="s">
        <v>135</v>
      </c>
    </row>
    <row r="46" spans="2:18" ht="29.1" customHeight="1" x14ac:dyDescent="0.45">
      <c r="B46" s="128"/>
      <c r="C46" s="283"/>
      <c r="D46" s="204"/>
      <c r="E46" s="271"/>
      <c r="F46" s="266"/>
      <c r="G46" s="114"/>
      <c r="H46" s="114"/>
      <c r="I46" s="114"/>
      <c r="J46" s="114"/>
      <c r="K46" s="267"/>
      <c r="L46" s="1"/>
      <c r="M46" s="132"/>
      <c r="N46" s="132"/>
      <c r="O46" s="132"/>
      <c r="P46" s="132"/>
      <c r="Q46" s="132"/>
      <c r="R46" s="2"/>
    </row>
    <row r="47" spans="2:18" ht="29.1" customHeight="1" x14ac:dyDescent="0.45">
      <c r="B47" s="128"/>
      <c r="C47" s="283"/>
      <c r="D47" s="204"/>
      <c r="E47" s="271"/>
      <c r="F47" s="266"/>
      <c r="G47" s="114"/>
      <c r="H47" s="114"/>
      <c r="I47" s="114"/>
      <c r="J47" s="114"/>
      <c r="K47" s="267"/>
      <c r="L47" s="1"/>
      <c r="M47" s="132"/>
      <c r="N47" s="132"/>
      <c r="O47" s="132"/>
      <c r="P47" s="132"/>
      <c r="Q47" s="132"/>
      <c r="R47" s="2"/>
    </row>
    <row r="48" spans="2:18" ht="29.1" customHeight="1" x14ac:dyDescent="0.45">
      <c r="B48" s="128"/>
      <c r="C48" s="87"/>
      <c r="D48" s="204"/>
      <c r="E48" s="271"/>
      <c r="F48" s="266"/>
      <c r="G48" s="114"/>
      <c r="H48" s="114"/>
      <c r="I48" s="114"/>
      <c r="J48" s="114"/>
      <c r="K48" s="267"/>
      <c r="L48" s="1"/>
      <c r="M48" s="132"/>
      <c r="N48" s="132"/>
      <c r="O48" s="132"/>
      <c r="P48" s="132"/>
      <c r="Q48" s="132"/>
      <c r="R48" s="2"/>
    </row>
    <row r="49" spans="2:18" ht="29.1" customHeight="1" x14ac:dyDescent="0.45">
      <c r="B49" s="128"/>
      <c r="C49" s="87"/>
      <c r="D49" s="204"/>
      <c r="E49" s="271"/>
      <c r="F49" s="266"/>
      <c r="G49" s="114"/>
      <c r="H49" s="114"/>
      <c r="I49" s="114"/>
      <c r="J49" s="114"/>
      <c r="K49" s="267"/>
      <c r="L49" s="1"/>
      <c r="M49" s="132"/>
      <c r="N49" s="132"/>
      <c r="O49" s="132"/>
      <c r="P49" s="132"/>
      <c r="Q49" s="132"/>
      <c r="R49" s="2"/>
    </row>
    <row r="50" spans="2:18" ht="29.1" customHeight="1" x14ac:dyDescent="0.45">
      <c r="B50" s="128"/>
      <c r="C50" s="87"/>
      <c r="D50" s="204"/>
      <c r="E50" s="271"/>
      <c r="F50" s="266"/>
      <c r="G50" s="114"/>
      <c r="H50" s="114"/>
      <c r="I50" s="114"/>
      <c r="J50" s="114"/>
      <c r="K50" s="267"/>
      <c r="L50" s="1"/>
      <c r="M50" s="132"/>
      <c r="N50" s="132"/>
      <c r="O50" s="132"/>
      <c r="P50" s="132"/>
      <c r="Q50" s="132"/>
      <c r="R50" s="2"/>
    </row>
    <row r="51" spans="2:18" ht="29.1" customHeight="1" thickBot="1" x14ac:dyDescent="0.5">
      <c r="B51" s="129"/>
      <c r="C51" s="101"/>
      <c r="D51" s="205"/>
      <c r="E51" s="272"/>
      <c r="F51" s="273"/>
      <c r="G51" s="124"/>
      <c r="H51" s="124"/>
      <c r="I51" s="124"/>
      <c r="J51" s="124"/>
      <c r="K51" s="274"/>
      <c r="L51" s="18"/>
      <c r="M51" s="133"/>
      <c r="N51" s="133"/>
      <c r="O51" s="133"/>
      <c r="P51" s="133"/>
      <c r="Q51" s="133"/>
      <c r="R51" s="3"/>
    </row>
    <row r="52" spans="2:18" ht="28.5" x14ac:dyDescent="0.45">
      <c r="M52" s="131"/>
      <c r="N52" s="131"/>
      <c r="O52" s="131"/>
      <c r="P52" s="131"/>
      <c r="Q52" s="131"/>
    </row>
  </sheetData>
  <mergeCells count="4">
    <mergeCell ref="B5:B6"/>
    <mergeCell ref="C5:C6"/>
    <mergeCell ref="B1:C4"/>
    <mergeCell ref="E1:P4"/>
  </mergeCells>
  <pageMargins left="0.31496062992125984" right="0.31496062992125984" top="0.78740157480314965" bottom="0.78740157480314965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Alergeny MB</vt:lpstr>
      <vt:lpstr>Letní</vt:lpstr>
      <vt:lpstr>Alergeny VB zelenina</vt:lpstr>
      <vt:lpstr>VB ovoce, byliny,houby,zmrzliny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Pšenčíková Marcela</dc:creator>
  <cp:lastModifiedBy>Pšenčíková Marcela</cp:lastModifiedBy>
  <cp:lastPrinted>2014-11-08T13:35:54Z</cp:lastPrinted>
  <dcterms:created xsi:type="dcterms:W3CDTF">2013-03-18T12:30:52Z</dcterms:created>
  <dcterms:modified xsi:type="dcterms:W3CDTF">2014-11-08T15:41:49Z</dcterms:modified>
</cp:coreProperties>
</file>